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kin\Desktop\"/>
    </mc:Choice>
  </mc:AlternateContent>
  <xr:revisionPtr revIDLastSave="0" documentId="13_ncr:1_{141087BB-9299-4732-9064-EBB693ECE114}" xr6:coauthVersionLast="47" xr6:coauthVersionMax="47" xr10:uidLastSave="{00000000-0000-0000-0000-000000000000}"/>
  <bookViews>
    <workbookView xWindow="-110" yWindow="-110" windowWidth="25820" windowHeight="15500" xr2:uid="{C69E2E3C-46AE-4DCC-A5F4-F786CDA9FD75}"/>
  </bookViews>
  <sheets>
    <sheet name="SAV.SİS.MAL.VE YÜZ" sheetId="1" r:id="rId1"/>
  </sheets>
  <externalReferences>
    <externalReference r:id="rId2"/>
  </externalReferences>
  <definedNames>
    <definedName name="Tarih">'[1]DİNAMİK TAKVİM'!$A$1</definedName>
    <definedName name="_xlnm.Print_Area" localSheetId="0">'SAV.SİS.MAL.VE YÜZ'!$B$2:$R$52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AA2" i="1"/>
  <c r="T4" i="1" s="1" a="1"/>
  <c r="P50" i="1" l="1"/>
  <c r="D5" i="1"/>
  <c r="D6" i="1" s="1"/>
  <c r="D7" i="1" s="1"/>
  <c r="D8" i="1" s="1"/>
  <c r="D9" i="1" s="1"/>
  <c r="D10" i="1" s="1"/>
  <c r="D11" i="1" s="1"/>
  <c r="D12" i="1" s="1"/>
  <c r="D13" i="1" s="1"/>
  <c r="C5" i="1"/>
  <c r="C6" i="1" s="1"/>
  <c r="C7" i="1" s="1"/>
  <c r="C8" i="1" s="1"/>
  <c r="C9" i="1" s="1"/>
  <c r="C10" i="1" s="1"/>
  <c r="C11" i="1" s="1"/>
  <c r="C12" i="1" s="1"/>
  <c r="C13" i="1" s="1"/>
  <c r="C15" i="1" s="1"/>
  <c r="C16" i="1" s="1"/>
  <c r="C17" i="1" s="1"/>
  <c r="C18" i="1" s="1"/>
  <c r="C19" i="1" s="1"/>
  <c r="C20" i="1" s="1"/>
  <c r="C21" i="1" s="1"/>
  <c r="C22" i="1" s="1"/>
  <c r="C23" i="1" s="1"/>
  <c r="T4" i="1"/>
  <c r="C25" i="1" l="1"/>
  <c r="C26" i="1" s="1"/>
  <c r="C27" i="1" s="1"/>
  <c r="C28" i="1" s="1"/>
  <c r="C29" i="1" s="1"/>
  <c r="C30" i="1" s="1"/>
  <c r="J24" i="1"/>
  <c r="K14" i="1"/>
  <c r="D15" i="1"/>
  <c r="D16" i="1" s="1"/>
  <c r="D17" i="1" s="1"/>
  <c r="D18" i="1" s="1"/>
  <c r="D19" i="1" s="1"/>
  <c r="D20" i="1" s="1"/>
  <c r="D21" i="1" s="1"/>
  <c r="D22" i="1" s="1"/>
  <c r="D23" i="1" s="1"/>
  <c r="D25" i="1" l="1"/>
  <c r="D26" i="1" s="1"/>
  <c r="D27" i="1" s="1"/>
  <c r="D28" i="1" s="1"/>
  <c r="D29" i="1" s="1"/>
  <c r="D30" i="1" s="1"/>
  <c r="K24" i="1"/>
  <c r="C32" i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J31" i="1"/>
  <c r="K31" i="1" l="1"/>
  <c r="D32" i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<sst xmlns="http://schemas.openxmlformats.org/spreadsheetml/2006/main" count="187" uniqueCount="97">
  <si>
    <t>2025-2026 EĞİTİM-ÖĞRETİM YILI ÜMRANİYE ATATÜRK MESLEKİ VE TEKNİK ANADOLU LİSESİ</t>
  </si>
  <si>
    <t>PZT</t>
  </si>
  <si>
    <t>SAL</t>
  </si>
  <si>
    <t>ÇAR</t>
  </si>
  <si>
    <t>PER</t>
  </si>
  <si>
    <t>CUM</t>
  </si>
  <si>
    <t>CMT</t>
  </si>
  <si>
    <t>PAZ</t>
  </si>
  <si>
    <t>AY</t>
  </si>
  <si>
    <t>HAFTA</t>
  </si>
  <si>
    <t>SAAT</t>
  </si>
  <si>
    <t>KAZANIM</t>
  </si>
  <si>
    <t>KONU</t>
  </si>
  <si>
    <t>ÖĞRETİM TEKNİKLERİ</t>
  </si>
  <si>
    <t>ARAÇ - GEREÇ</t>
  </si>
  <si>
    <t>AÇIKLAMA</t>
  </si>
  <si>
    <t>EYLÜL</t>
  </si>
  <si>
    <t>Anlatım, gösteri, soru cevap,grup çalışması, beyin fırtınası, uygulama, tartışma.</t>
  </si>
  <si>
    <t xml:space="preserve">Akıllı tahta/projeksiyon, bilgisayar, yazıcı/tarayıcı, resim masası, örnek kayış, kasnak, kam model parçaları, çizim araç gereçleri, çizim kâğıtları, ölçme ve kontrol araç gereçleri, bilgisayar donanımı, </t>
  </si>
  <si>
    <t>15 Temmuz Demokrasi ve Milli Birlik Günü</t>
  </si>
  <si>
    <t>EKİM</t>
  </si>
  <si>
    <t>29 Ekim 
Cumhuriyet Bayramı</t>
  </si>
  <si>
    <t>KASIM</t>
  </si>
  <si>
    <r>
      <t xml:space="preserve">             1. Sınav                                                     </t>
    </r>
    <r>
      <rPr>
        <sz val="11"/>
        <color indexed="8"/>
        <rFont val="Calibri"/>
      </rPr>
      <t>10 Kasım Atatürk'ü Anma Günü ve Atatürk Haftası</t>
    </r>
  </si>
  <si>
    <t>(1. ARA TATİL)</t>
  </si>
  <si>
    <t>ARALIK</t>
  </si>
  <si>
    <t>OCAK</t>
  </si>
  <si>
    <t>2. Sınav</t>
  </si>
  <si>
    <t xml:space="preserve"> </t>
  </si>
  <si>
    <t>YILI YARIYIL TATİLİ</t>
  </si>
  <si>
    <t>ŞUBAT</t>
  </si>
  <si>
    <t>MART</t>
  </si>
  <si>
    <t>(2. ARA TATİL)</t>
  </si>
  <si>
    <t>NİSAN</t>
  </si>
  <si>
    <t>23 Nisan Ulusal Egemenlik ve Çocuk Bayramı</t>
  </si>
  <si>
    <t>MAYIS</t>
  </si>
  <si>
    <t>19 Mayıs Atatürk'ü Anma, Gençlik ve Spor Bayramı</t>
  </si>
  <si>
    <t>HAZİRAN</t>
  </si>
  <si>
    <t>* 2577 Sayılı Tebliğler Dergisinde Yayımlanan Mesleki Eğitim ve Öğretim Sisteminin Güçlendirilmesi projesi (MEGEP) Kapsamında Geliştirilen Haftalık Ders Çizelgeleri ile Çerçeve Öğretim Programlarına Göre Hazırlanmıştır.</t>
  </si>
  <si>
    <t>* Atatürkçülük Konuları ile ilgili olarak Talim ve Terbiye Kurulu Başkanlığının 2104 ve 2488 Sayılı Tebliğler Dergisinden Yararlanılmıştır.</t>
  </si>
  <si>
    <t>Uygundur.</t>
  </si>
  <si>
    <t>Ders Öğretmeni</t>
  </si>
  <si>
    <t>Nurettin TOMBAK</t>
  </si>
  <si>
    <t>Okul Müdürü</t>
  </si>
  <si>
    <t>TEKİN AÇIKGÖZ</t>
  </si>
  <si>
    <t>2.CAD Programında İki Boyutlu Çizimler</t>
  </si>
  <si>
    <t>CAD Programında İki Boyutlu Çizimler</t>
  </si>
  <si>
    <t>3. CAD Programında İki Boyutlu Düzenleme</t>
  </si>
  <si>
    <t>CAD Programında İki Boyutlu Düzenleme</t>
  </si>
  <si>
    <t>2. Şekil Toleransları
3.Profil ve Yön Toleransları</t>
  </si>
  <si>
    <t xml:space="preserve">4. Yalpalama ve Yerleşim Toleransları
  1. Sınav  </t>
  </si>
  <si>
    <t>İki Boyutlu Çizimler
1.CAD Programları Ayarları</t>
  </si>
  <si>
    <t xml:space="preserve">Geometrik Boyutlandırma ve Toleranslandırma
1. Geometrik Toleranslar
</t>
  </si>
  <si>
    <t>CAD programlarında gerekli ayarlamaları yaparak programı çizime hazırlar.
CAD programında iki boyutlu çizimler yapar.
CAD programında çizilen iki boyutlu çizimleri düzenler.</t>
  </si>
  <si>
    <t>Teknik resim kurallarına uygun olarak çizdiği iş parça resmine, geometrik tolerans sembollerini, şekil tolerans sembollerini, profil ve yön tolerans sembollerini, yalpalama ve yerleşim tolerans sembolleriniresim üzerine ekler.</t>
  </si>
  <si>
    <t xml:space="preserve">Birleştirme Elemanları
1.	Vidalı Birleştirmeler
</t>
  </si>
  <si>
    <t>2.Pimli ve Pernolu Birleştirmeler</t>
  </si>
  <si>
    <t>3.	Kamalı Birleştirmeler</t>
  </si>
  <si>
    <t>4.	Perçinli Birleştirmeler
5.	Kaynaklı Birleştirmeler</t>
  </si>
  <si>
    <t>Yatak Çizimleri
1.	Kaymalı Yataklar</t>
  </si>
  <si>
    <t>Kaymalı Yataklar</t>
  </si>
  <si>
    <t>2.	Yuvarlanmalı Yataklar</t>
  </si>
  <si>
    <t>Yuvarlanmalı Yataklar
2. Sınav</t>
  </si>
  <si>
    <t>Dişli Çark Çizimleri
1.	Düz Dişli Çarklar</t>
  </si>
  <si>
    <t>Vidalı birleştirme çizimlerini yapar.
Pimli ve pernolu birleştirme çizimlerini yapar.
Kamalı birleştirme çizimlerini yapar.
Perçinli birleştirme çizimlerini yapar.
Kaynaklı birleştirme çizimlerini yapar.</t>
  </si>
  <si>
    <t>Kaymalı yatakların ölçülerini tespit ederek resimlerini çizer.
Yuvarlanmalı yatak seçerek katalog ölçülerine göre resimlerini çizer.           Düz dişli çark detay resimlerini çizer.</t>
  </si>
  <si>
    <t>Düz Dişli Çarklar</t>
  </si>
  <si>
    <t>1.Kremayer Dişli Çarklar</t>
  </si>
  <si>
    <t xml:space="preserve"> Kremayer Dişli Çarklar</t>
  </si>
  <si>
    <t>2.Helis Dişli Çarklar</t>
  </si>
  <si>
    <t>Helis Dişli Çarklar</t>
  </si>
  <si>
    <t>3.Konik Dişli Çarklar</t>
  </si>
  <si>
    <t>Konik Dişli Çarklar</t>
  </si>
  <si>
    <t>4.Zincir Dişli Çarklar
1.Sınav</t>
  </si>
  <si>
    <t>5.Sonsuz Vida ve Karşılık Dişlisi</t>
  </si>
  <si>
    <t>Sonsuz Vida ve Karşılık Dişlisi</t>
  </si>
  <si>
    <t>Detay ve Komple Resimler</t>
  </si>
  <si>
    <t>1.	Detay Resimleri</t>
  </si>
  <si>
    <t>2.Komple Resimler</t>
  </si>
  <si>
    <t>Komple Resimler</t>
  </si>
  <si>
    <t>Açınımlar ve Arakesitler
1.Cisimlerin Açınımı</t>
  </si>
  <si>
    <t>Cisimlerin Açınımı</t>
  </si>
  <si>
    <t>2.Cisimlerin Arakesitleri</t>
  </si>
  <si>
    <t>Cisimlerin Arakesitleri
2. Sınav</t>
  </si>
  <si>
    <t>Cisimlerin Arakesitleri</t>
  </si>
  <si>
    <t>Konik dişli çark detay resimlerini çizer.</t>
  </si>
  <si>
    <t>Zincir dişli çark detay resimlerini çizer.</t>
  </si>
  <si>
    <t>Düz dişli çark detay resimlerini çizer.    Kremayer dişli çark detay resimlerini çizer.
Helis dişli çark detay resimlerini çizer.
Helis dişli çark detay resimlerini çizer
Konik dişli çark detay resimlerini çizer.</t>
  </si>
  <si>
    <t>Sonsuz vida ve karşılık dişlisi detay resimlerini çizer.</t>
  </si>
  <si>
    <t>Makine parçalarının detay resimlerini çizer.</t>
  </si>
  <si>
    <t>Makine parçalarının komple resimlerini çizer.</t>
  </si>
  <si>
    <t>Cisimlerin açınımlarını çizer.</t>
  </si>
  <si>
    <t>Cisimlerin arakesitlerini çizer</t>
  </si>
  <si>
    <t xml:space="preserve">Cisimlerin Arakesitleri
</t>
  </si>
  <si>
    <t>1.Sınav</t>
  </si>
  <si>
    <t>2.Sınav</t>
  </si>
  <si>
    <t>MAKİNE VE TASARIM TEKNOLOJİSİ ALANI  10/S SINIFI SAVUNMA SİSTEMLERİNDE MESLEK RESİM DERSİ ÜNİTELENDİRİLMİŞ YILLIK DERS PLANI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</si>
</sst>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1F]dd\ mmm;@"/>
    <numFmt numFmtId="165" formatCode=";;;"/>
    <numFmt numFmtId="166" formatCode="[$-41F]dd\ mmmm;@"/>
    <numFmt numFmtId="167" formatCode="dd/mm/yyyy"/>
  </numFmts>
  <fonts count="12" x14ac:knownFonts="1">
    <font>
      <sz val="11"/>
      <color indexed="8"/>
      <name val="Calibri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theme="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8"/>
      <name val="Calibri"/>
      <family val="2"/>
      <charset val="162"/>
    </font>
    <font>
      <b/>
      <sz val="12"/>
      <color indexed="8"/>
      <name val="Calibri"/>
      <family val="2"/>
      <charset val="162"/>
    </font>
    <font>
      <sz val="10"/>
      <color theme="1"/>
      <name val="Calibri"/>
      <family val="2"/>
      <charset val="162"/>
      <scheme val="minor"/>
    </font>
    <font>
      <sz val="12"/>
      <color rgb="FF000000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0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</borders>
  <cellStyleXfs count="2">
    <xf numFmtId="0" fontId="0" fillId="0" borderId="0" applyFill="0" applyProtection="0"/>
    <xf numFmtId="0" fontId="3" fillId="0" borderId="0"/>
  </cellStyleXfs>
  <cellXfs count="203">
    <xf numFmtId="0" fontId="0" fillId="0" borderId="0" xfId="0"/>
    <xf numFmtId="0" fontId="3" fillId="0" borderId="0" xfId="1"/>
    <xf numFmtId="164" fontId="3" fillId="0" borderId="0" xfId="1" applyNumberFormat="1"/>
    <xf numFmtId="165" fontId="3" fillId="0" borderId="0" xfId="1" applyNumberFormat="1"/>
    <xf numFmtId="0" fontId="6" fillId="4" borderId="10" xfId="1" applyFont="1" applyFill="1" applyBorder="1" applyAlignment="1" applyProtection="1">
      <alignment horizontal="center" vertical="center" wrapText="1"/>
      <protection locked="0"/>
    </xf>
    <xf numFmtId="0" fontId="4" fillId="5" borderId="11" xfId="1" applyFont="1" applyFill="1" applyBorder="1" applyAlignment="1">
      <alignment horizontal="center" vertical="center"/>
    </xf>
    <xf numFmtId="0" fontId="4" fillId="5" borderId="14" xfId="1" applyFont="1" applyFill="1" applyBorder="1" applyAlignment="1">
      <alignment horizontal="center" vertical="center"/>
    </xf>
    <xf numFmtId="0" fontId="4" fillId="5" borderId="15" xfId="1" applyFont="1" applyFill="1" applyBorder="1" applyAlignment="1">
      <alignment horizontal="center" vertical="center"/>
    </xf>
    <xf numFmtId="166" fontId="7" fillId="0" borderId="16" xfId="1" applyNumberFormat="1" applyFont="1" applyBorder="1" applyAlignment="1">
      <alignment horizontal="center" vertical="center"/>
    </xf>
    <xf numFmtId="166" fontId="7" fillId="0" borderId="17" xfId="1" applyNumberFormat="1" applyFont="1" applyBorder="1" applyAlignment="1">
      <alignment horizontal="center" vertical="center"/>
    </xf>
    <xf numFmtId="166" fontId="7" fillId="0" borderId="18" xfId="1" applyNumberFormat="1" applyFont="1" applyBorder="1" applyAlignment="1">
      <alignment horizontal="center" vertical="center"/>
    </xf>
    <xf numFmtId="166" fontId="7" fillId="0" borderId="19" xfId="1" applyNumberFormat="1" applyFont="1" applyBorder="1" applyAlignment="1">
      <alignment horizontal="center" vertical="center"/>
    </xf>
    <xf numFmtId="166" fontId="7" fillId="0" borderId="20" xfId="1" applyNumberFormat="1" applyFont="1" applyBorder="1" applyAlignment="1">
      <alignment horizontal="center" vertical="center"/>
    </xf>
    <xf numFmtId="166" fontId="7" fillId="0" borderId="21" xfId="1" applyNumberFormat="1" applyFont="1" applyBorder="1" applyAlignment="1">
      <alignment horizontal="center" vertical="center"/>
    </xf>
    <xf numFmtId="166" fontId="7" fillId="0" borderId="22" xfId="1" applyNumberFormat="1" applyFont="1" applyBorder="1" applyAlignment="1">
      <alignment horizontal="center" vertical="center"/>
    </xf>
    <xf numFmtId="166" fontId="7" fillId="0" borderId="23" xfId="1" applyNumberFormat="1" applyFont="1" applyBorder="1" applyAlignment="1">
      <alignment horizontal="center" vertical="center"/>
    </xf>
    <xf numFmtId="166" fontId="7" fillId="0" borderId="24" xfId="1" applyNumberFormat="1" applyFont="1" applyBorder="1" applyAlignment="1">
      <alignment horizontal="center" vertical="center"/>
    </xf>
    <xf numFmtId="165" fontId="7" fillId="0" borderId="0" xfId="1" applyNumberFormat="1" applyFont="1" applyAlignment="1">
      <alignment horizontal="center" vertical="center"/>
    </xf>
    <xf numFmtId="164" fontId="8" fillId="0" borderId="26" xfId="1" applyNumberFormat="1" applyFont="1" applyBorder="1" applyAlignment="1" applyProtection="1">
      <alignment horizontal="center" vertical="center" wrapText="1"/>
      <protection locked="0"/>
    </xf>
    <xf numFmtId="164" fontId="8" fillId="0" borderId="27" xfId="1" applyNumberFormat="1" applyFont="1" applyBorder="1" applyAlignment="1" applyProtection="1">
      <alignment horizontal="center" vertical="center" wrapText="1"/>
      <protection locked="0"/>
    </xf>
    <xf numFmtId="0" fontId="3" fillId="0" borderId="28" xfId="1" applyBorder="1" applyAlignment="1">
      <alignment horizontal="center" vertical="center"/>
    </xf>
    <xf numFmtId="0" fontId="3" fillId="0" borderId="35" xfId="1" applyBorder="1" applyAlignment="1">
      <alignment horizontal="left" vertical="center" wrapText="1"/>
    </xf>
    <xf numFmtId="164" fontId="8" fillId="0" borderId="37" xfId="1" applyNumberFormat="1" applyFont="1" applyBorder="1" applyAlignment="1" applyProtection="1">
      <alignment horizontal="center" vertical="center" wrapText="1"/>
      <protection locked="0"/>
    </xf>
    <xf numFmtId="164" fontId="8" fillId="0" borderId="38" xfId="1" applyNumberFormat="1" applyFont="1" applyBorder="1" applyAlignment="1" applyProtection="1">
      <alignment horizontal="center" vertical="center" wrapText="1"/>
      <protection locked="0"/>
    </xf>
    <xf numFmtId="0" fontId="3" fillId="0" borderId="42" xfId="1" applyBorder="1" applyAlignment="1">
      <alignment horizontal="left" vertical="top"/>
    </xf>
    <xf numFmtId="166" fontId="7" fillId="0" borderId="39" xfId="1" applyNumberFormat="1" applyFont="1" applyBorder="1" applyAlignment="1">
      <alignment horizontal="center" vertical="center"/>
    </xf>
    <xf numFmtId="0" fontId="3" fillId="0" borderId="42" xfId="1" applyBorder="1" applyAlignment="1">
      <alignment horizontal="left" vertical="center" wrapText="1"/>
    </xf>
    <xf numFmtId="0" fontId="3" fillId="0" borderId="47" xfId="1" applyBorder="1" applyAlignment="1">
      <alignment horizontal="center" vertical="center" textRotation="90"/>
    </xf>
    <xf numFmtId="0" fontId="4" fillId="0" borderId="42" xfId="1" applyFont="1" applyBorder="1" applyAlignment="1">
      <alignment horizontal="left" vertical="center" wrapText="1"/>
    </xf>
    <xf numFmtId="0" fontId="9" fillId="2" borderId="51" xfId="1" applyFont="1" applyFill="1" applyBorder="1" applyAlignment="1" applyProtection="1">
      <alignment vertical="center"/>
      <protection locked="0"/>
    </xf>
    <xf numFmtId="164" fontId="9" fillId="2" borderId="52" xfId="1" applyNumberFormat="1" applyFont="1" applyFill="1" applyBorder="1" applyAlignment="1" applyProtection="1">
      <alignment vertical="center"/>
      <protection locked="0"/>
    </xf>
    <xf numFmtId="164" fontId="9" fillId="2" borderId="53" xfId="1" applyNumberFormat="1" applyFont="1" applyFill="1" applyBorder="1" applyAlignment="1" applyProtection="1">
      <alignment vertical="center"/>
      <protection locked="0"/>
    </xf>
    <xf numFmtId="0" fontId="9" fillId="2" borderId="53" xfId="1" applyFont="1" applyFill="1" applyBorder="1" applyAlignment="1" applyProtection="1">
      <alignment vertical="center"/>
      <protection locked="0"/>
    </xf>
    <xf numFmtId="166" fontId="9" fillId="2" borderId="53" xfId="1" applyNumberFormat="1" applyFont="1" applyFill="1" applyBorder="1" applyAlignment="1" applyProtection="1">
      <alignment horizontal="center" vertical="center"/>
      <protection locked="0"/>
    </xf>
    <xf numFmtId="166" fontId="9" fillId="2" borderId="53" xfId="1" applyNumberFormat="1" applyFont="1" applyFill="1" applyBorder="1" applyAlignment="1" applyProtection="1">
      <alignment horizontal="left" vertical="center"/>
      <protection locked="0"/>
    </xf>
    <xf numFmtId="0" fontId="9" fillId="2" borderId="54" xfId="1" applyFont="1" applyFill="1" applyBorder="1" applyAlignment="1" applyProtection="1">
      <alignment vertical="center"/>
      <protection locked="0"/>
    </xf>
    <xf numFmtId="164" fontId="8" fillId="0" borderId="56" xfId="1" applyNumberFormat="1" applyFont="1" applyBorder="1" applyAlignment="1" applyProtection="1">
      <alignment horizontal="center" vertical="center" wrapText="1"/>
      <protection locked="0"/>
    </xf>
    <xf numFmtId="164" fontId="8" fillId="0" borderId="57" xfId="1" applyNumberFormat="1" applyFont="1" applyBorder="1" applyAlignment="1" applyProtection="1">
      <alignment horizontal="center" vertical="center" wrapText="1"/>
      <protection locked="0"/>
    </xf>
    <xf numFmtId="0" fontId="3" fillId="0" borderId="35" xfId="1" applyBorder="1" applyAlignment="1">
      <alignment horizontal="left" vertical="top" wrapText="1"/>
    </xf>
    <xf numFmtId="0" fontId="3" fillId="0" borderId="42" xfId="1" applyBorder="1" applyAlignment="1">
      <alignment horizontal="left" vertical="top" wrapText="1"/>
    </xf>
    <xf numFmtId="164" fontId="8" fillId="0" borderId="61" xfId="1" applyNumberFormat="1" applyFont="1" applyBorder="1" applyAlignment="1" applyProtection="1">
      <alignment horizontal="center" vertical="center" wrapText="1"/>
      <protection locked="0"/>
    </xf>
    <xf numFmtId="164" fontId="8" fillId="0" borderId="62" xfId="1" applyNumberFormat="1" applyFont="1" applyBorder="1" applyAlignment="1" applyProtection="1">
      <alignment horizontal="center" vertical="center" wrapText="1"/>
      <protection locked="0"/>
    </xf>
    <xf numFmtId="0" fontId="4" fillId="0" borderId="42" xfId="1" applyFont="1" applyBorder="1" applyAlignment="1">
      <alignment horizontal="center" vertical="center" wrapText="1"/>
    </xf>
    <xf numFmtId="164" fontId="8" fillId="0" borderId="64" xfId="1" applyNumberFormat="1" applyFont="1" applyBorder="1" applyAlignment="1" applyProtection="1">
      <alignment horizontal="center" vertical="center" wrapText="1"/>
      <protection locked="0"/>
    </xf>
    <xf numFmtId="0" fontId="3" fillId="0" borderId="66" xfId="1" applyBorder="1" applyAlignment="1">
      <alignment horizontal="left" vertical="top" wrapText="1"/>
    </xf>
    <xf numFmtId="0" fontId="4" fillId="2" borderId="67" xfId="1" applyFont="1" applyFill="1" applyBorder="1" applyAlignment="1">
      <alignment vertical="center"/>
    </xf>
    <xf numFmtId="166" fontId="4" fillId="2" borderId="68" xfId="1" applyNumberFormat="1" applyFont="1" applyFill="1" applyBorder="1" applyAlignment="1">
      <alignment horizontal="center" vertical="center"/>
    </xf>
    <xf numFmtId="166" fontId="4" fillId="2" borderId="68" xfId="1" applyNumberFormat="1" applyFont="1" applyFill="1" applyBorder="1" applyAlignment="1">
      <alignment horizontal="left" vertical="center"/>
    </xf>
    <xf numFmtId="0" fontId="4" fillId="2" borderId="69" xfId="1" applyFont="1" applyFill="1" applyBorder="1" applyAlignment="1">
      <alignment vertical="center"/>
    </xf>
    <xf numFmtId="164" fontId="8" fillId="0" borderId="71" xfId="1" applyNumberFormat="1" applyFont="1" applyBorder="1" applyAlignment="1" applyProtection="1">
      <alignment horizontal="center" vertical="center" wrapText="1"/>
      <protection locked="0"/>
    </xf>
    <xf numFmtId="164" fontId="8" fillId="0" borderId="72" xfId="1" applyNumberFormat="1" applyFont="1" applyBorder="1" applyAlignment="1" applyProtection="1">
      <alignment horizontal="center" vertical="center" wrapText="1"/>
      <protection locked="0"/>
    </xf>
    <xf numFmtId="0" fontId="2" fillId="0" borderId="74" xfId="1" applyFont="1" applyBorder="1" applyAlignment="1">
      <alignment vertical="center" textRotation="90"/>
    </xf>
    <xf numFmtId="0" fontId="2" fillId="0" borderId="28" xfId="1" applyFont="1" applyBorder="1" applyAlignment="1">
      <alignment horizontal="center" vertical="center"/>
    </xf>
    <xf numFmtId="0" fontId="4" fillId="0" borderId="35" xfId="1" applyFont="1" applyBorder="1" applyAlignment="1">
      <alignment horizontal="center" vertical="center"/>
    </xf>
    <xf numFmtId="164" fontId="8" fillId="0" borderId="76" xfId="1" applyNumberFormat="1" applyFont="1" applyBorder="1" applyAlignment="1" applyProtection="1">
      <alignment horizontal="center" vertical="center" wrapText="1"/>
      <protection locked="0"/>
    </xf>
    <xf numFmtId="164" fontId="8" fillId="0" borderId="77" xfId="1" applyNumberFormat="1" applyFont="1" applyBorder="1" applyAlignment="1" applyProtection="1">
      <alignment horizontal="center" vertical="center" wrapText="1"/>
      <protection locked="0"/>
    </xf>
    <xf numFmtId="0" fontId="3" fillId="0" borderId="58" xfId="1" applyBorder="1" applyAlignment="1">
      <alignment horizontal="center" vertical="center" wrapText="1"/>
    </xf>
    <xf numFmtId="0" fontId="3" fillId="0" borderId="81" xfId="1" applyBorder="1" applyAlignment="1">
      <alignment horizontal="center" vertical="center" wrapText="1"/>
    </xf>
    <xf numFmtId="0" fontId="3" fillId="0" borderId="60" xfId="1" applyBorder="1" applyAlignment="1">
      <alignment horizontal="center" vertical="center" wrapText="1"/>
    </xf>
    <xf numFmtId="164" fontId="8" fillId="0" borderId="87" xfId="1" applyNumberFormat="1" applyFont="1" applyBorder="1" applyAlignment="1" applyProtection="1">
      <alignment horizontal="center" vertical="center" wrapText="1"/>
      <protection locked="0"/>
    </xf>
    <xf numFmtId="164" fontId="8" fillId="0" borderId="88" xfId="1" applyNumberFormat="1" applyFont="1" applyBorder="1" applyAlignment="1" applyProtection="1">
      <alignment horizontal="center" vertical="center" wrapText="1"/>
      <protection locked="0"/>
    </xf>
    <xf numFmtId="0" fontId="4" fillId="0" borderId="90" xfId="1" applyFont="1" applyBorder="1" applyAlignment="1">
      <alignment horizontal="left" vertical="center" wrapText="1"/>
    </xf>
    <xf numFmtId="0" fontId="3" fillId="0" borderId="92" xfId="1" applyBorder="1" applyAlignment="1">
      <alignment horizontal="left" vertical="top" wrapText="1"/>
    </xf>
    <xf numFmtId="0" fontId="3" fillId="0" borderId="0" xfId="1" applyAlignment="1">
      <alignment vertical="center"/>
    </xf>
    <xf numFmtId="0" fontId="3" fillId="0" borderId="0" xfId="1" applyAlignment="1">
      <alignment horizontal="center"/>
    </xf>
    <xf numFmtId="0" fontId="11" fillId="0" borderId="0" xfId="1" applyFont="1"/>
    <xf numFmtId="164" fontId="3" fillId="0" borderId="0" xfId="1" applyNumberFormat="1" applyAlignment="1">
      <alignment horizontal="center"/>
    </xf>
    <xf numFmtId="164" fontId="3" fillId="0" borderId="0" xfId="1" applyNumberFormat="1" applyAlignment="1">
      <alignment vertical="center"/>
    </xf>
    <xf numFmtId="0" fontId="2" fillId="0" borderId="0" xfId="1" applyFont="1"/>
    <xf numFmtId="0" fontId="1" fillId="0" borderId="42" xfId="1" applyFont="1" applyBorder="1" applyAlignment="1">
      <alignment horizontal="center" vertical="center" wrapText="1"/>
    </xf>
    <xf numFmtId="0" fontId="1" fillId="0" borderId="42" xfId="1" applyFont="1" applyBorder="1" applyAlignment="1">
      <alignment horizontal="left" vertical="top" wrapText="1"/>
    </xf>
    <xf numFmtId="0" fontId="2" fillId="0" borderId="0" xfId="1" applyFont="1" applyAlignment="1">
      <alignment horizontal="center"/>
    </xf>
    <xf numFmtId="0" fontId="3" fillId="0" borderId="0" xfId="1" applyAlignment="1">
      <alignment horizontal="center"/>
    </xf>
    <xf numFmtId="0" fontId="3" fillId="0" borderId="0" xfId="1" applyAlignment="1">
      <alignment horizontal="center" vertical="center"/>
    </xf>
    <xf numFmtId="164" fontId="2" fillId="0" borderId="0" xfId="1" applyNumberFormat="1" applyFont="1" applyAlignment="1">
      <alignment horizontal="center"/>
    </xf>
    <xf numFmtId="164" fontId="3" fillId="0" borderId="0" xfId="1" applyNumberFormat="1" applyAlignment="1">
      <alignment horizontal="center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right"/>
    </xf>
    <xf numFmtId="0" fontId="1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167" fontId="3" fillId="0" borderId="0" xfId="1" applyNumberFormat="1" applyAlignment="1">
      <alignment horizontal="center" vertical="center"/>
    </xf>
    <xf numFmtId="0" fontId="0" fillId="0" borderId="39" xfId="0" applyBorder="1" applyAlignment="1">
      <alignment horizontal="left" vertical="top" wrapText="1"/>
    </xf>
    <xf numFmtId="0" fontId="8" fillId="0" borderId="58" xfId="0" applyFont="1" applyBorder="1" applyAlignment="1">
      <alignment horizontal="left" vertical="center" wrapText="1"/>
    </xf>
    <xf numFmtId="0" fontId="0" fillId="0" borderId="81" xfId="0" applyBorder="1" applyAlignment="1">
      <alignment horizontal="left" vertical="center" wrapText="1"/>
    </xf>
    <xf numFmtId="0" fontId="0" fillId="0" borderId="60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8" fillId="0" borderId="39" xfId="0" applyFont="1" applyBorder="1" applyAlignment="1">
      <alignment horizontal="left" vertical="top" wrapText="1"/>
    </xf>
    <xf numFmtId="0" fontId="10" fillId="0" borderId="0" xfId="1" applyFont="1" applyAlignment="1">
      <alignment horizontal="left" vertical="center" wrapText="1"/>
    </xf>
    <xf numFmtId="0" fontId="10" fillId="0" borderId="0" xfId="1" applyFont="1" applyAlignment="1">
      <alignment horizontal="left" vertical="center"/>
    </xf>
    <xf numFmtId="0" fontId="3" fillId="0" borderId="0" xfId="1" applyAlignment="1">
      <alignment horizontal="right"/>
    </xf>
    <xf numFmtId="0" fontId="2" fillId="0" borderId="86" xfId="1" applyFont="1" applyBorder="1" applyAlignment="1">
      <alignment horizontal="center" vertical="center" textRotation="90"/>
    </xf>
    <xf numFmtId="0" fontId="2" fillId="0" borderId="36" xfId="1" applyFont="1" applyBorder="1" applyAlignment="1">
      <alignment horizontal="center" vertical="center" textRotation="90"/>
    </xf>
    <xf numFmtId="0" fontId="2" fillId="0" borderId="63" xfId="1" applyFont="1" applyBorder="1" applyAlignment="1">
      <alignment horizontal="center" vertical="center" textRotation="90"/>
    </xf>
    <xf numFmtId="0" fontId="8" fillId="0" borderId="91" xfId="0" applyFont="1" applyBorder="1" applyAlignment="1">
      <alignment horizontal="left" vertical="top" wrapText="1"/>
    </xf>
    <xf numFmtId="0" fontId="0" fillId="0" borderId="91" xfId="0" applyBorder="1" applyAlignment="1">
      <alignment horizontal="left" vertical="top" wrapText="1"/>
    </xf>
    <xf numFmtId="0" fontId="0" fillId="0" borderId="58" xfId="0" applyBorder="1" applyAlignment="1">
      <alignment horizontal="left" vertical="center" wrapText="1"/>
    </xf>
    <xf numFmtId="0" fontId="4" fillId="0" borderId="81" xfId="0" applyFont="1" applyBorder="1" applyAlignment="1">
      <alignment horizontal="left" vertical="center" wrapText="1"/>
    </xf>
    <xf numFmtId="0" fontId="4" fillId="0" borderId="60" xfId="0" applyFont="1" applyBorder="1" applyAlignment="1">
      <alignment horizontal="left" vertical="center" wrapText="1"/>
    </xf>
    <xf numFmtId="0" fontId="8" fillId="0" borderId="44" xfId="0" applyFont="1" applyBorder="1" applyAlignment="1">
      <alignment horizontal="left" vertical="center" wrapText="1"/>
    </xf>
    <xf numFmtId="0" fontId="0" fillId="0" borderId="82" xfId="0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0" fillId="0" borderId="44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3" fillId="0" borderId="44" xfId="1" applyBorder="1" applyAlignment="1">
      <alignment horizontal="center" vertical="center" wrapText="1"/>
    </xf>
    <xf numFmtId="0" fontId="3" fillId="0" borderId="82" xfId="1" applyBorder="1" applyAlignment="1">
      <alignment horizontal="center" vertical="center" wrapText="1"/>
    </xf>
    <xf numFmtId="0" fontId="3" fillId="0" borderId="45" xfId="1" applyBorder="1" applyAlignment="1">
      <alignment horizontal="center" vertical="center" wrapText="1"/>
    </xf>
    <xf numFmtId="0" fontId="3" fillId="0" borderId="83" xfId="1" applyBorder="1" applyAlignment="1">
      <alignment horizontal="center" vertical="center" wrapText="1"/>
    </xf>
    <xf numFmtId="0" fontId="3" fillId="0" borderId="84" xfId="1" applyBorder="1" applyAlignment="1">
      <alignment horizontal="center" vertical="center" wrapText="1"/>
    </xf>
    <xf numFmtId="0" fontId="3" fillId="0" borderId="85" xfId="1" applyBorder="1" applyAlignment="1">
      <alignment horizontal="center" vertical="center" wrapText="1"/>
    </xf>
    <xf numFmtId="0" fontId="3" fillId="0" borderId="40" xfId="1" applyBorder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3" fillId="0" borderId="41" xfId="1" applyBorder="1" applyAlignment="1">
      <alignment horizontal="center" vertical="center" wrapText="1"/>
    </xf>
    <xf numFmtId="0" fontId="3" fillId="0" borderId="78" xfId="1" applyBorder="1" applyAlignment="1">
      <alignment horizontal="center" vertical="center" wrapText="1"/>
    </xf>
    <xf numFmtId="0" fontId="3" fillId="0" borderId="79" xfId="1" applyBorder="1" applyAlignment="1">
      <alignment horizontal="center" vertical="center" wrapText="1"/>
    </xf>
    <xf numFmtId="0" fontId="3" fillId="0" borderId="80" xfId="1" applyBorder="1" applyAlignment="1">
      <alignment horizontal="center" vertical="center" wrapText="1"/>
    </xf>
    <xf numFmtId="0" fontId="4" fillId="2" borderId="67" xfId="1" applyFont="1" applyFill="1" applyBorder="1" applyAlignment="1">
      <alignment horizontal="center" vertical="center"/>
    </xf>
    <xf numFmtId="0" fontId="4" fillId="2" borderId="33" xfId="1" applyFont="1" applyFill="1" applyBorder="1" applyAlignment="1">
      <alignment horizontal="center" vertical="center"/>
    </xf>
    <xf numFmtId="0" fontId="4" fillId="2" borderId="68" xfId="1" applyFont="1" applyFill="1" applyBorder="1" applyAlignment="1">
      <alignment horizontal="center" vertical="center"/>
    </xf>
    <xf numFmtId="0" fontId="4" fillId="2" borderId="68" xfId="1" applyFont="1" applyFill="1" applyBorder="1" applyAlignment="1">
      <alignment horizontal="left" vertical="center"/>
    </xf>
    <xf numFmtId="0" fontId="4" fillId="2" borderId="69" xfId="1" applyFont="1" applyFill="1" applyBorder="1" applyAlignment="1">
      <alignment horizontal="left" vertical="center"/>
    </xf>
    <xf numFmtId="0" fontId="0" fillId="0" borderId="73" xfId="0" applyBorder="1" applyAlignment="1">
      <alignment horizontal="left" vertical="center" wrapText="1"/>
    </xf>
    <xf numFmtId="0" fontId="3" fillId="0" borderId="32" xfId="1" applyBorder="1" applyAlignment="1">
      <alignment horizontal="center" vertical="center" wrapText="1"/>
    </xf>
    <xf numFmtId="0" fontId="3" fillId="0" borderId="33" xfId="1" applyBorder="1" applyAlignment="1">
      <alignment horizontal="center" vertical="center" wrapText="1"/>
    </xf>
    <xf numFmtId="0" fontId="3" fillId="0" borderId="34" xfId="1" applyBorder="1" applyAlignment="1">
      <alignment horizontal="center" vertical="center" wrapText="1"/>
    </xf>
    <xf numFmtId="0" fontId="3" fillId="0" borderId="29" xfId="1" applyBorder="1" applyAlignment="1">
      <alignment horizontal="center" vertical="center" wrapText="1"/>
    </xf>
    <xf numFmtId="0" fontId="3" fillId="0" borderId="30" xfId="1" applyBorder="1" applyAlignment="1">
      <alignment horizontal="center" vertical="center" wrapText="1"/>
    </xf>
    <xf numFmtId="0" fontId="3" fillId="0" borderId="31" xfId="1" applyBorder="1" applyAlignment="1">
      <alignment horizontal="center" vertical="center" wrapText="1"/>
    </xf>
    <xf numFmtId="0" fontId="2" fillId="0" borderId="75" xfId="1" applyFont="1" applyBorder="1" applyAlignment="1">
      <alignment horizontal="center" vertical="center" textRotation="90"/>
    </xf>
    <xf numFmtId="0" fontId="2" fillId="0" borderId="43" xfId="1" applyFont="1" applyBorder="1" applyAlignment="1">
      <alignment horizontal="center" vertical="center" textRotation="90"/>
    </xf>
    <xf numFmtId="0" fontId="4" fillId="0" borderId="39" xfId="0" applyFont="1" applyBorder="1" applyAlignment="1">
      <alignment horizontal="left" vertical="top" wrapText="1"/>
    </xf>
    <xf numFmtId="0" fontId="3" fillId="0" borderId="36" xfId="1" applyBorder="1" applyAlignment="1">
      <alignment horizontal="center" vertical="center" textRotation="90"/>
    </xf>
    <xf numFmtId="0" fontId="0" fillId="0" borderId="89" xfId="0" applyBorder="1" applyAlignment="1">
      <alignment horizontal="left" vertical="center" wrapText="1"/>
    </xf>
    <xf numFmtId="0" fontId="8" fillId="0" borderId="83" xfId="0" applyFont="1" applyBorder="1" applyAlignment="1">
      <alignment horizontal="left" vertical="center" wrapText="1"/>
    </xf>
    <xf numFmtId="0" fontId="0" fillId="0" borderId="84" xfId="0" applyBorder="1" applyAlignment="1">
      <alignment horizontal="left" vertical="center" wrapText="1"/>
    </xf>
    <xf numFmtId="0" fontId="0" fillId="0" borderId="85" xfId="0" applyBorder="1" applyAlignment="1">
      <alignment horizontal="left" vertical="center" wrapText="1"/>
    </xf>
    <xf numFmtId="0" fontId="3" fillId="0" borderId="25" xfId="1" applyBorder="1" applyAlignment="1">
      <alignment horizontal="center" vertical="center" textRotation="90"/>
    </xf>
    <xf numFmtId="0" fontId="3" fillId="0" borderId="43" xfId="1" applyBorder="1" applyAlignment="1">
      <alignment horizontal="center" vertical="center" textRotation="90"/>
    </xf>
    <xf numFmtId="0" fontId="0" fillId="0" borderId="28" xfId="0" applyBorder="1" applyAlignment="1">
      <alignment horizontal="left" vertical="center" wrapText="1"/>
    </xf>
    <xf numFmtId="0" fontId="8" fillId="0" borderId="32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0" fillId="0" borderId="80" xfId="0" applyBorder="1" applyAlignment="1">
      <alignment horizontal="center" vertical="center" wrapText="1"/>
    </xf>
    <xf numFmtId="0" fontId="3" fillId="0" borderId="70" xfId="1" applyBorder="1" applyAlignment="1">
      <alignment horizontal="center" vertical="center" textRotation="90"/>
    </xf>
    <xf numFmtId="0" fontId="4" fillId="2" borderId="68" xfId="1" applyFont="1" applyFill="1" applyBorder="1" applyAlignment="1">
      <alignment horizontal="right" vertical="center"/>
    </xf>
    <xf numFmtId="0" fontId="9" fillId="2" borderId="53" xfId="1" applyFont="1" applyFill="1" applyBorder="1" applyAlignment="1" applyProtection="1">
      <alignment horizontal="left" vertical="center"/>
      <protection locked="0"/>
    </xf>
    <xf numFmtId="0" fontId="3" fillId="0" borderId="55" xfId="1" applyBorder="1" applyAlignment="1">
      <alignment horizontal="center" vertical="center" textRotation="90"/>
    </xf>
    <xf numFmtId="0" fontId="4" fillId="0" borderId="28" xfId="0" applyFont="1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3" fillId="0" borderId="46" xfId="1" applyBorder="1" applyAlignment="1">
      <alignment horizontal="center" vertical="center" textRotation="90"/>
    </xf>
    <xf numFmtId="0" fontId="8" fillId="0" borderId="101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102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8" fillId="0" borderId="59" xfId="0" applyFont="1" applyBorder="1" applyAlignment="1">
      <alignment horizontal="center" vertical="center" wrapText="1"/>
    </xf>
    <xf numFmtId="0" fontId="8" fillId="0" borderId="60" xfId="0" applyFont="1" applyBorder="1" applyAlignment="1">
      <alignment horizontal="center" vertical="center" wrapText="1"/>
    </xf>
    <xf numFmtId="0" fontId="8" fillId="0" borderId="98" xfId="0" applyFont="1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3" fillId="0" borderId="63" xfId="1" applyBorder="1" applyAlignment="1">
      <alignment horizontal="center" vertical="center" textRotation="90"/>
    </xf>
    <xf numFmtId="0" fontId="4" fillId="0" borderId="65" xfId="0" applyFont="1" applyBorder="1" applyAlignment="1">
      <alignment horizontal="left" vertical="top" wrapText="1"/>
    </xf>
    <xf numFmtId="0" fontId="0" fillId="0" borderId="65" xfId="0" applyBorder="1" applyAlignment="1">
      <alignment horizontal="left" vertical="top" wrapText="1"/>
    </xf>
    <xf numFmtId="0" fontId="0" fillId="0" borderId="95" xfId="0" applyBorder="1" applyAlignment="1">
      <alignment horizontal="center" vertical="center" wrapText="1"/>
    </xf>
    <xf numFmtId="0" fontId="0" fillId="0" borderId="96" xfId="0" applyBorder="1" applyAlignment="1">
      <alignment horizontal="center" vertical="center" wrapText="1"/>
    </xf>
    <xf numFmtId="0" fontId="0" fillId="0" borderId="97" xfId="0" applyBorder="1" applyAlignment="1">
      <alignment horizontal="center" vertical="center" wrapText="1"/>
    </xf>
    <xf numFmtId="0" fontId="4" fillId="0" borderId="29" xfId="0" applyFont="1" applyBorder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0" fillId="0" borderId="93" xfId="0" applyBorder="1" applyAlignment="1">
      <alignment horizontal="left" vertical="center" wrapText="1"/>
    </xf>
    <xf numFmtId="0" fontId="0" fillId="0" borderId="94" xfId="0" applyBorder="1" applyAlignment="1">
      <alignment horizontal="left" vertical="center" wrapText="1"/>
    </xf>
    <xf numFmtId="0" fontId="0" fillId="0" borderId="93" xfId="0" applyBorder="1" applyAlignment="1">
      <alignment horizontal="left" vertical="top" wrapText="1"/>
    </xf>
    <xf numFmtId="0" fontId="0" fillId="0" borderId="89" xfId="0" applyBorder="1" applyAlignment="1">
      <alignment horizontal="left" vertical="top" wrapText="1"/>
    </xf>
    <xf numFmtId="0" fontId="0" fillId="0" borderId="94" xfId="0" applyBorder="1" applyAlignment="1">
      <alignment horizontal="left" vertical="top" wrapText="1"/>
    </xf>
    <xf numFmtId="0" fontId="4" fillId="0" borderId="93" xfId="0" applyFont="1" applyBorder="1" applyAlignment="1">
      <alignment horizontal="left" vertical="top" wrapText="1"/>
    </xf>
    <xf numFmtId="0" fontId="4" fillId="0" borderId="89" xfId="0" applyFont="1" applyBorder="1" applyAlignment="1">
      <alignment horizontal="left" vertical="top" wrapText="1"/>
    </xf>
    <xf numFmtId="0" fontId="4" fillId="0" borderId="94" xfId="0" applyFont="1" applyBorder="1" applyAlignment="1">
      <alignment horizontal="left" vertical="top" wrapText="1"/>
    </xf>
    <xf numFmtId="0" fontId="0" fillId="0" borderId="48" xfId="0" applyBorder="1" applyAlignment="1">
      <alignment horizontal="left" vertical="center" wrapText="1"/>
    </xf>
    <xf numFmtId="0" fontId="0" fillId="0" borderId="49" xfId="0" applyBorder="1" applyAlignment="1">
      <alignment horizontal="left" vertical="center" wrapText="1"/>
    </xf>
    <xf numFmtId="0" fontId="0" fillId="0" borderId="50" xfId="0" applyBorder="1" applyAlignment="1">
      <alignment horizontal="left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5" fillId="2" borderId="7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center" vertical="center"/>
    </xf>
    <xf numFmtId="164" fontId="4" fillId="5" borderId="12" xfId="1" applyNumberFormat="1" applyFont="1" applyFill="1" applyBorder="1" applyAlignment="1">
      <alignment horizontal="center" vertical="center"/>
    </xf>
    <xf numFmtId="164" fontId="4" fillId="5" borderId="13" xfId="1" applyNumberFormat="1" applyFont="1" applyFill="1" applyBorder="1" applyAlignment="1">
      <alignment horizontal="center" vertical="center"/>
    </xf>
    <xf numFmtId="0" fontId="4" fillId="5" borderId="14" xfId="1" applyFont="1" applyFill="1" applyBorder="1" applyAlignment="1">
      <alignment horizontal="center" vertical="center"/>
    </xf>
    <xf numFmtId="0" fontId="0" fillId="0" borderId="32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</cellXfs>
  <cellStyles count="2">
    <cellStyle name="Normal" xfId="0" builtinId="0"/>
    <cellStyle name="Normal 4" xfId="1" xr:uid="{F859C23C-2A35-46CB-9BF2-7D01EE170097}"/>
  </cellStyles>
  <dxfs count="2">
    <dxf>
      <fill>
        <patternFill>
          <bgColor theme="8" tint="0.79998168889431442"/>
        </patternFill>
      </fill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ekin\2024-2025%20PLAN%20Z&#220;MRE\y&#305;ll&#305;k%202025-26.xlsx" TargetMode="External"/><Relationship Id="rId1" Type="http://schemas.openxmlformats.org/officeDocument/2006/relationships/externalLinkPath" Target="/Users/tekin/2024-2025%20PLAN%20Z&#220;MRE/y&#305;ll&#305;k%202025-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V.SİS.MAL.VE YÜZ"/>
      <sheetName val="BİL.DEST.TASARIM"/>
      <sheetName val="DİNAMİK TAKVİM"/>
    </sheetNames>
    <sheetDataSet>
      <sheetData sheetId="0"/>
      <sheetData sheetId="1"/>
      <sheetData sheetId="2">
        <row r="1">
          <cell r="A1">
            <v>45536</v>
          </cell>
        </row>
      </sheetData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D1303-49AC-40BD-BA3D-41700F7BA2B6}">
  <dimension ref="B1:AA64"/>
  <sheetViews>
    <sheetView showGridLines="0" tabSelected="1" zoomScaleNormal="100" workbookViewId="0">
      <selection activeCell="B3" sqref="B3:R3"/>
    </sheetView>
  </sheetViews>
  <sheetFormatPr defaultRowHeight="14.5" x14ac:dyDescent="0.35"/>
  <cols>
    <col min="1" max="1" width="8.7265625" style="1"/>
    <col min="2" max="2" width="4.7265625" style="1" customWidth="1"/>
    <col min="3" max="4" width="7.6328125" style="2" customWidth="1"/>
    <col min="5" max="5" width="4.54296875" style="1" customWidth="1"/>
    <col min="6" max="7" width="11.7265625" style="1" customWidth="1"/>
    <col min="8" max="8" width="10.81640625" style="1" customWidth="1"/>
    <col min="9" max="10" width="11.7265625" style="1" customWidth="1"/>
    <col min="11" max="11" width="17.54296875" style="1" customWidth="1"/>
    <col min="12" max="13" width="6" style="1" customWidth="1"/>
    <col min="14" max="14" width="7.7265625" style="1" customWidth="1"/>
    <col min="15" max="16" width="6" style="1" customWidth="1"/>
    <col min="17" max="17" width="8.453125" style="1" customWidth="1"/>
    <col min="18" max="18" width="25.453125" style="1" customWidth="1"/>
    <col min="19" max="19" width="9.54296875" style="1" customWidth="1"/>
    <col min="20" max="26" width="10.6328125" style="1" bestFit="1" customWidth="1"/>
    <col min="27" max="16384" width="8.7265625" style="1"/>
  </cols>
  <sheetData>
    <row r="1" spans="2:27" ht="15" thickBot="1" x14ac:dyDescent="0.4"/>
    <row r="2" spans="2:27" ht="20.25" customHeight="1" thickTop="1" thickBot="1" x14ac:dyDescent="0.4">
      <c r="B2" s="187" t="s">
        <v>0</v>
      </c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9"/>
      <c r="T2" s="190">
        <v>2025</v>
      </c>
      <c r="U2" s="191"/>
      <c r="V2" s="191"/>
      <c r="W2" s="191"/>
      <c r="X2" s="191"/>
      <c r="Y2" s="191"/>
      <c r="Z2" s="192"/>
      <c r="AA2" s="3">
        <f>DATE(T2,1,1)</f>
        <v>45658</v>
      </c>
    </row>
    <row r="3" spans="2:27" ht="21" customHeight="1" thickTop="1" thickBot="1" x14ac:dyDescent="0.4">
      <c r="B3" s="193" t="s">
        <v>96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5"/>
      <c r="T3" s="4" t="s">
        <v>1</v>
      </c>
      <c r="U3" s="4" t="s">
        <v>2</v>
      </c>
      <c r="V3" s="4" t="s">
        <v>3</v>
      </c>
      <c r="W3" s="4" t="s">
        <v>4</v>
      </c>
      <c r="X3" s="4" t="s">
        <v>5</v>
      </c>
      <c r="Y3" s="4" t="s">
        <v>6</v>
      </c>
      <c r="Z3" s="4" t="s">
        <v>7</v>
      </c>
    </row>
    <row r="4" spans="2:27" ht="15.5" thickTop="1" thickBot="1" x14ac:dyDescent="0.4">
      <c r="B4" s="5" t="s">
        <v>8</v>
      </c>
      <c r="C4" s="196" t="s">
        <v>9</v>
      </c>
      <c r="D4" s="197"/>
      <c r="E4" s="6" t="s">
        <v>10</v>
      </c>
      <c r="F4" s="198" t="s">
        <v>11</v>
      </c>
      <c r="G4" s="198"/>
      <c r="H4" s="198"/>
      <c r="I4" s="198" t="s">
        <v>12</v>
      </c>
      <c r="J4" s="198"/>
      <c r="K4" s="198"/>
      <c r="L4" s="198" t="s">
        <v>13</v>
      </c>
      <c r="M4" s="198"/>
      <c r="N4" s="198"/>
      <c r="O4" s="198" t="s">
        <v>14</v>
      </c>
      <c r="P4" s="198"/>
      <c r="Q4" s="198"/>
      <c r="R4" s="7" t="s">
        <v>15</v>
      </c>
      <c r="T4" s="8" cm="1">
        <f t="array" ref="T4:Z56">_xlfn.SEQUENCE(53,7,DATE(T2,1,1)-WEEKDAY(WEEKDAY(AA2,2),2),1)</f>
        <v>45656</v>
      </c>
      <c r="U4" s="9">
        <v>45657</v>
      </c>
      <c r="V4" s="9">
        <v>45658</v>
      </c>
      <c r="W4" s="9">
        <v>45659</v>
      </c>
      <c r="X4" s="9">
        <v>45660</v>
      </c>
      <c r="Y4" s="9">
        <v>45661</v>
      </c>
      <c r="Z4" s="10">
        <v>45662</v>
      </c>
    </row>
    <row r="5" spans="2:27" ht="29.5" customHeight="1" x14ac:dyDescent="0.35">
      <c r="B5" s="136" t="s">
        <v>16</v>
      </c>
      <c r="C5" s="18">
        <f>$T$40</f>
        <v>45908</v>
      </c>
      <c r="D5" s="19">
        <f>$T$40+4</f>
        <v>45912</v>
      </c>
      <c r="E5" s="20">
        <v>4</v>
      </c>
      <c r="F5" s="199" t="s">
        <v>53</v>
      </c>
      <c r="G5" s="140"/>
      <c r="H5" s="141"/>
      <c r="I5" s="173" t="s">
        <v>51</v>
      </c>
      <c r="J5" s="174" t="s">
        <v>51</v>
      </c>
      <c r="K5" s="175" t="s">
        <v>51</v>
      </c>
      <c r="L5" s="122" t="s">
        <v>17</v>
      </c>
      <c r="M5" s="123"/>
      <c r="N5" s="124"/>
      <c r="O5" s="122" t="s">
        <v>18</v>
      </c>
      <c r="P5" s="123"/>
      <c r="Q5" s="124"/>
      <c r="R5" s="21" t="s">
        <v>19</v>
      </c>
      <c r="T5" s="11">
        <v>45663</v>
      </c>
      <c r="U5" s="12">
        <v>45664</v>
      </c>
      <c r="V5" s="12">
        <v>45665</v>
      </c>
      <c r="W5" s="12">
        <v>45666</v>
      </c>
      <c r="X5" s="12">
        <v>45667</v>
      </c>
      <c r="Y5" s="12">
        <v>45668</v>
      </c>
      <c r="Z5" s="13">
        <v>45669</v>
      </c>
    </row>
    <row r="6" spans="2:27" ht="29.5" customHeight="1" x14ac:dyDescent="0.35">
      <c r="B6" s="131"/>
      <c r="C6" s="22">
        <f t="shared" ref="C6:D13" si="0">C5+7</f>
        <v>45915</v>
      </c>
      <c r="D6" s="23">
        <f t="shared" si="0"/>
        <v>45919</v>
      </c>
      <c r="E6" s="20">
        <v>4</v>
      </c>
      <c r="F6" s="142"/>
      <c r="G6" s="143"/>
      <c r="H6" s="144"/>
      <c r="I6" s="176" t="s">
        <v>45</v>
      </c>
      <c r="J6" s="132" t="s">
        <v>45</v>
      </c>
      <c r="K6" s="177" t="s">
        <v>45</v>
      </c>
      <c r="L6" s="110"/>
      <c r="M6" s="111"/>
      <c r="N6" s="112"/>
      <c r="O6" s="110"/>
      <c r="P6" s="111"/>
      <c r="Q6" s="112"/>
      <c r="R6" s="24"/>
      <c r="T6" s="11">
        <v>45670</v>
      </c>
      <c r="U6" s="25">
        <v>45671</v>
      </c>
      <c r="V6" s="25">
        <v>45672</v>
      </c>
      <c r="W6" s="25">
        <v>45673</v>
      </c>
      <c r="X6" s="25">
        <v>45674</v>
      </c>
      <c r="Y6" s="25">
        <v>45675</v>
      </c>
      <c r="Z6" s="13">
        <v>45676</v>
      </c>
    </row>
    <row r="7" spans="2:27" ht="29" customHeight="1" x14ac:dyDescent="0.35">
      <c r="B7" s="137"/>
      <c r="C7" s="22">
        <f t="shared" si="0"/>
        <v>45922</v>
      </c>
      <c r="D7" s="23">
        <f t="shared" si="0"/>
        <v>45926</v>
      </c>
      <c r="E7" s="20">
        <v>4</v>
      </c>
      <c r="F7" s="142"/>
      <c r="G7" s="143"/>
      <c r="H7" s="144"/>
      <c r="I7" s="178" t="s">
        <v>46</v>
      </c>
      <c r="J7" s="179" t="s">
        <v>46</v>
      </c>
      <c r="K7" s="180" t="s">
        <v>46</v>
      </c>
      <c r="L7" s="110"/>
      <c r="M7" s="111"/>
      <c r="N7" s="112"/>
      <c r="O7" s="110"/>
      <c r="P7" s="111"/>
      <c r="Q7" s="112"/>
      <c r="R7" s="24"/>
      <c r="T7" s="11">
        <v>45677</v>
      </c>
      <c r="U7" s="25">
        <v>45678</v>
      </c>
      <c r="V7" s="25">
        <v>45679</v>
      </c>
      <c r="W7" s="25">
        <v>45680</v>
      </c>
      <c r="X7" s="25">
        <v>45681</v>
      </c>
      <c r="Y7" s="25">
        <v>45682</v>
      </c>
      <c r="Z7" s="13">
        <v>45683</v>
      </c>
    </row>
    <row r="8" spans="2:27" ht="29.5" customHeight="1" thickBot="1" x14ac:dyDescent="0.4">
      <c r="B8" s="154" t="s">
        <v>20</v>
      </c>
      <c r="C8" s="22">
        <f t="shared" si="0"/>
        <v>45929</v>
      </c>
      <c r="D8" s="23">
        <f t="shared" si="0"/>
        <v>45933</v>
      </c>
      <c r="E8" s="20">
        <v>4</v>
      </c>
      <c r="F8" s="142"/>
      <c r="G8" s="143"/>
      <c r="H8" s="144"/>
      <c r="I8" s="176" t="s">
        <v>46</v>
      </c>
      <c r="J8" s="132" t="s">
        <v>46</v>
      </c>
      <c r="K8" s="177" t="s">
        <v>46</v>
      </c>
      <c r="L8" s="110"/>
      <c r="M8" s="111"/>
      <c r="N8" s="112"/>
      <c r="O8" s="110"/>
      <c r="P8" s="111"/>
      <c r="Q8" s="112"/>
      <c r="R8" s="24"/>
      <c r="T8" s="14">
        <v>45684</v>
      </c>
      <c r="U8" s="15">
        <v>45685</v>
      </c>
      <c r="V8" s="15">
        <v>45686</v>
      </c>
      <c r="W8" s="15">
        <v>45687</v>
      </c>
      <c r="X8" s="15">
        <v>45688</v>
      </c>
      <c r="Y8" s="15">
        <v>45689</v>
      </c>
      <c r="Z8" s="16">
        <v>45690</v>
      </c>
    </row>
    <row r="9" spans="2:27" ht="29.5" customHeight="1" thickTop="1" x14ac:dyDescent="0.35">
      <c r="B9" s="131"/>
      <c r="C9" s="22">
        <f t="shared" si="0"/>
        <v>45936</v>
      </c>
      <c r="D9" s="23">
        <f t="shared" si="0"/>
        <v>45940</v>
      </c>
      <c r="E9" s="20">
        <v>4</v>
      </c>
      <c r="F9" s="142"/>
      <c r="G9" s="143"/>
      <c r="H9" s="144"/>
      <c r="I9" s="176" t="s">
        <v>47</v>
      </c>
      <c r="J9" s="132" t="s">
        <v>47</v>
      </c>
      <c r="K9" s="177" t="s">
        <v>47</v>
      </c>
      <c r="L9" s="110"/>
      <c r="M9" s="111"/>
      <c r="N9" s="112"/>
      <c r="O9" s="110"/>
      <c r="P9" s="111"/>
      <c r="Q9" s="112"/>
      <c r="R9" s="24"/>
      <c r="T9" s="17">
        <v>45691</v>
      </c>
      <c r="U9" s="17">
        <v>45692</v>
      </c>
      <c r="V9" s="17">
        <v>45693</v>
      </c>
      <c r="W9" s="17">
        <v>45694</v>
      </c>
      <c r="X9" s="17">
        <v>45695</v>
      </c>
      <c r="Y9" s="17">
        <v>45696</v>
      </c>
      <c r="Z9" s="17">
        <v>45697</v>
      </c>
    </row>
    <row r="10" spans="2:27" ht="29.5" customHeight="1" x14ac:dyDescent="0.35">
      <c r="B10" s="131"/>
      <c r="C10" s="22">
        <f t="shared" si="0"/>
        <v>45943</v>
      </c>
      <c r="D10" s="23">
        <f t="shared" si="0"/>
        <v>45947</v>
      </c>
      <c r="E10" s="20">
        <v>4</v>
      </c>
      <c r="F10" s="200"/>
      <c r="G10" s="201"/>
      <c r="H10" s="202"/>
      <c r="I10" s="176" t="s">
        <v>48</v>
      </c>
      <c r="J10" s="132" t="s">
        <v>48</v>
      </c>
      <c r="K10" s="177" t="s">
        <v>48</v>
      </c>
      <c r="L10" s="110"/>
      <c r="M10" s="111"/>
      <c r="N10" s="112"/>
      <c r="O10" s="110"/>
      <c r="P10" s="111"/>
      <c r="Q10" s="112"/>
      <c r="R10" s="24"/>
      <c r="T10" s="3">
        <v>45698</v>
      </c>
      <c r="U10" s="3">
        <v>45699</v>
      </c>
      <c r="V10" s="3">
        <v>45700</v>
      </c>
      <c r="W10" s="3">
        <v>45701</v>
      </c>
      <c r="X10" s="3">
        <v>45702</v>
      </c>
      <c r="Y10" s="3">
        <v>45703</v>
      </c>
      <c r="Z10" s="3">
        <v>45704</v>
      </c>
    </row>
    <row r="11" spans="2:27" ht="29.5" customHeight="1" x14ac:dyDescent="0.35">
      <c r="B11" s="131"/>
      <c r="C11" s="22">
        <f t="shared" si="0"/>
        <v>45950</v>
      </c>
      <c r="D11" s="23">
        <f t="shared" si="0"/>
        <v>45954</v>
      </c>
      <c r="E11" s="20">
        <v>4</v>
      </c>
      <c r="F11" s="164" t="s">
        <v>54</v>
      </c>
      <c r="G11" s="165"/>
      <c r="H11" s="166"/>
      <c r="I11" s="178" t="s">
        <v>52</v>
      </c>
      <c r="J11" s="179" t="s">
        <v>52</v>
      </c>
      <c r="K11" s="180" t="s">
        <v>52</v>
      </c>
      <c r="L11" s="110"/>
      <c r="M11" s="111"/>
      <c r="N11" s="112"/>
      <c r="O11" s="110"/>
      <c r="P11" s="111"/>
      <c r="Q11" s="112"/>
      <c r="R11" s="24"/>
      <c r="T11" s="3">
        <v>45705</v>
      </c>
      <c r="U11" s="3">
        <v>45706</v>
      </c>
      <c r="V11" s="3">
        <v>45707</v>
      </c>
      <c r="W11" s="3">
        <v>45708</v>
      </c>
      <c r="X11" s="3">
        <v>45709</v>
      </c>
      <c r="Y11" s="3">
        <v>45710</v>
      </c>
      <c r="Z11" s="3">
        <v>45711</v>
      </c>
    </row>
    <row r="12" spans="2:27" ht="29" customHeight="1" x14ac:dyDescent="0.35">
      <c r="B12" s="137"/>
      <c r="C12" s="22">
        <f t="shared" si="0"/>
        <v>45957</v>
      </c>
      <c r="D12" s="23">
        <f t="shared" si="0"/>
        <v>45961</v>
      </c>
      <c r="E12" s="20">
        <v>4</v>
      </c>
      <c r="F12" s="142"/>
      <c r="G12" s="143"/>
      <c r="H12" s="144"/>
      <c r="I12" s="181" t="s">
        <v>49</v>
      </c>
      <c r="J12" s="182" t="s">
        <v>49</v>
      </c>
      <c r="K12" s="183" t="s">
        <v>49</v>
      </c>
      <c r="L12" s="110"/>
      <c r="M12" s="111"/>
      <c r="N12" s="112"/>
      <c r="O12" s="110"/>
      <c r="P12" s="111"/>
      <c r="Q12" s="112"/>
      <c r="R12" s="26" t="s">
        <v>21</v>
      </c>
      <c r="T12" s="3">
        <v>45712</v>
      </c>
      <c r="U12" s="3">
        <v>45713</v>
      </c>
      <c r="V12" s="3">
        <v>45714</v>
      </c>
      <c r="W12" s="3">
        <v>45715</v>
      </c>
      <c r="X12" s="3">
        <v>45716</v>
      </c>
      <c r="Y12" s="3">
        <v>45717</v>
      </c>
      <c r="Z12" s="3">
        <v>45718</v>
      </c>
    </row>
    <row r="13" spans="2:27" ht="37" customHeight="1" thickBot="1" x14ac:dyDescent="0.4">
      <c r="B13" s="27" t="s">
        <v>22</v>
      </c>
      <c r="C13" s="22">
        <f t="shared" si="0"/>
        <v>45964</v>
      </c>
      <c r="D13" s="23">
        <f t="shared" si="0"/>
        <v>45968</v>
      </c>
      <c r="E13" s="20">
        <v>4</v>
      </c>
      <c r="F13" s="170"/>
      <c r="G13" s="171"/>
      <c r="H13" s="172"/>
      <c r="I13" s="184" t="s">
        <v>50</v>
      </c>
      <c r="J13" s="185" t="s">
        <v>50</v>
      </c>
      <c r="K13" s="186" t="s">
        <v>50</v>
      </c>
      <c r="L13" s="110"/>
      <c r="M13" s="111"/>
      <c r="N13" s="112"/>
      <c r="O13" s="110"/>
      <c r="P13" s="111"/>
      <c r="Q13" s="112"/>
      <c r="R13" s="28" t="s">
        <v>23</v>
      </c>
      <c r="T13" s="3">
        <v>45719</v>
      </c>
      <c r="U13" s="3">
        <v>45720</v>
      </c>
      <c r="V13" s="3">
        <v>45721</v>
      </c>
      <c r="W13" s="3">
        <v>45722</v>
      </c>
      <c r="X13" s="3">
        <v>45723</v>
      </c>
      <c r="Y13" s="3">
        <v>45724</v>
      </c>
      <c r="Z13" s="3">
        <v>45725</v>
      </c>
    </row>
    <row r="14" spans="2:27" ht="16" thickBot="1" x14ac:dyDescent="0.4">
      <c r="B14" s="29"/>
      <c r="C14" s="30"/>
      <c r="D14" s="31"/>
      <c r="E14" s="32"/>
      <c r="F14" s="32"/>
      <c r="G14" s="32"/>
      <c r="H14" s="32"/>
      <c r="I14" s="32"/>
      <c r="J14" s="33">
        <f>D13+3</f>
        <v>45971</v>
      </c>
      <c r="K14" s="34">
        <f>D13+7</f>
        <v>45975</v>
      </c>
      <c r="L14" s="150" t="s">
        <v>24</v>
      </c>
      <c r="M14" s="150"/>
      <c r="N14" s="150"/>
      <c r="O14" s="150"/>
      <c r="P14" s="150"/>
      <c r="Q14" s="150"/>
      <c r="R14" s="35"/>
      <c r="T14" s="3">
        <v>45726</v>
      </c>
      <c r="U14" s="3">
        <v>45727</v>
      </c>
      <c r="V14" s="3">
        <v>45728</v>
      </c>
      <c r="W14" s="3">
        <v>45729</v>
      </c>
      <c r="X14" s="3">
        <v>45730</v>
      </c>
      <c r="Y14" s="3">
        <v>45731</v>
      </c>
      <c r="Z14" s="3">
        <v>45732</v>
      </c>
    </row>
    <row r="15" spans="2:27" ht="29.5" customHeight="1" x14ac:dyDescent="0.35">
      <c r="B15" s="151" t="s">
        <v>22</v>
      </c>
      <c r="C15" s="36">
        <f>C13+14</f>
        <v>45978</v>
      </c>
      <c r="D15" s="37">
        <f>D13+14</f>
        <v>45982</v>
      </c>
      <c r="E15" s="20">
        <v>4</v>
      </c>
      <c r="F15" s="155" t="s">
        <v>64</v>
      </c>
      <c r="G15" s="156"/>
      <c r="H15" s="157"/>
      <c r="I15" s="152" t="s">
        <v>55</v>
      </c>
      <c r="J15" s="153" t="s">
        <v>55</v>
      </c>
      <c r="K15" s="153" t="s">
        <v>55</v>
      </c>
      <c r="L15" s="110" t="s">
        <v>17</v>
      </c>
      <c r="M15" s="111"/>
      <c r="N15" s="112"/>
      <c r="O15" s="110" t="s">
        <v>18</v>
      </c>
      <c r="P15" s="111"/>
      <c r="Q15" s="112"/>
      <c r="R15" s="38"/>
      <c r="T15" s="3">
        <v>45733</v>
      </c>
      <c r="U15" s="3">
        <v>45734</v>
      </c>
      <c r="V15" s="3">
        <v>45735</v>
      </c>
      <c r="W15" s="3">
        <v>45736</v>
      </c>
      <c r="X15" s="3">
        <v>45737</v>
      </c>
      <c r="Y15" s="3">
        <v>45738</v>
      </c>
      <c r="Z15" s="3">
        <v>45739</v>
      </c>
    </row>
    <row r="16" spans="2:27" ht="29.5" customHeight="1" x14ac:dyDescent="0.35">
      <c r="B16" s="131"/>
      <c r="C16" s="22">
        <f>C15+7</f>
        <v>45985</v>
      </c>
      <c r="D16" s="23">
        <f t="shared" ref="D16:D23" si="1">D15+7</f>
        <v>45989</v>
      </c>
      <c r="E16" s="20">
        <v>4</v>
      </c>
      <c r="F16" s="158"/>
      <c r="G16" s="159"/>
      <c r="H16" s="160"/>
      <c r="I16" s="81" t="s">
        <v>56</v>
      </c>
      <c r="J16" s="81" t="s">
        <v>56</v>
      </c>
      <c r="K16" s="81" t="s">
        <v>56</v>
      </c>
      <c r="L16" s="110"/>
      <c r="M16" s="111"/>
      <c r="N16" s="112"/>
      <c r="O16" s="110"/>
      <c r="P16" s="111"/>
      <c r="Q16" s="112"/>
      <c r="R16" s="39"/>
      <c r="T16" s="3">
        <v>45740</v>
      </c>
      <c r="U16" s="3">
        <v>45741</v>
      </c>
      <c r="V16" s="3">
        <v>45742</v>
      </c>
      <c r="W16" s="3">
        <v>45743</v>
      </c>
      <c r="X16" s="3">
        <v>45744</v>
      </c>
      <c r="Y16" s="3">
        <v>45745</v>
      </c>
      <c r="Z16" s="3">
        <v>45746</v>
      </c>
    </row>
    <row r="17" spans="2:26" ht="29.5" customHeight="1" x14ac:dyDescent="0.35">
      <c r="B17" s="154" t="s">
        <v>25</v>
      </c>
      <c r="C17" s="40">
        <f t="shared" ref="C17:C23" si="2">C16+7</f>
        <v>45992</v>
      </c>
      <c r="D17" s="23">
        <f t="shared" si="1"/>
        <v>45996</v>
      </c>
      <c r="E17" s="20">
        <v>4</v>
      </c>
      <c r="F17" s="158"/>
      <c r="G17" s="159"/>
      <c r="H17" s="160"/>
      <c r="I17" s="81" t="s">
        <v>57</v>
      </c>
      <c r="J17" s="81" t="s">
        <v>57</v>
      </c>
      <c r="K17" s="81" t="s">
        <v>57</v>
      </c>
      <c r="L17" s="110"/>
      <c r="M17" s="111"/>
      <c r="N17" s="112"/>
      <c r="O17" s="110"/>
      <c r="P17" s="111"/>
      <c r="Q17" s="112"/>
      <c r="R17" s="39"/>
      <c r="T17" s="3">
        <v>45747</v>
      </c>
      <c r="U17" s="3">
        <v>45748</v>
      </c>
      <c r="V17" s="3">
        <v>45749</v>
      </c>
      <c r="W17" s="3">
        <v>45750</v>
      </c>
      <c r="X17" s="3">
        <v>45751</v>
      </c>
      <c r="Y17" s="3">
        <v>45752</v>
      </c>
      <c r="Z17" s="3">
        <v>45753</v>
      </c>
    </row>
    <row r="18" spans="2:26" ht="29.5" customHeight="1" x14ac:dyDescent="0.35">
      <c r="B18" s="131"/>
      <c r="C18" s="22">
        <f t="shared" si="2"/>
        <v>45999</v>
      </c>
      <c r="D18" s="23">
        <f t="shared" si="1"/>
        <v>46003</v>
      </c>
      <c r="E18" s="20">
        <v>4</v>
      </c>
      <c r="F18" s="161"/>
      <c r="G18" s="162"/>
      <c r="H18" s="163"/>
      <c r="I18" s="81" t="s">
        <v>58</v>
      </c>
      <c r="J18" s="81" t="s">
        <v>58</v>
      </c>
      <c r="K18" s="81" t="s">
        <v>58</v>
      </c>
      <c r="L18" s="110"/>
      <c r="M18" s="111"/>
      <c r="N18" s="112"/>
      <c r="O18" s="110"/>
      <c r="P18" s="111"/>
      <c r="Q18" s="112"/>
      <c r="R18" s="39"/>
      <c r="T18" s="3">
        <v>45754</v>
      </c>
      <c r="U18" s="3">
        <v>45755</v>
      </c>
      <c r="V18" s="3">
        <v>45756</v>
      </c>
      <c r="W18" s="3">
        <v>45757</v>
      </c>
      <c r="X18" s="3">
        <v>45758</v>
      </c>
      <c r="Y18" s="3">
        <v>45759</v>
      </c>
      <c r="Z18" s="3">
        <v>45760</v>
      </c>
    </row>
    <row r="19" spans="2:26" ht="29.5" customHeight="1" x14ac:dyDescent="0.35">
      <c r="B19" s="131"/>
      <c r="C19" s="22">
        <f t="shared" si="2"/>
        <v>46006</v>
      </c>
      <c r="D19" s="23">
        <f t="shared" si="1"/>
        <v>46010</v>
      </c>
      <c r="E19" s="20">
        <v>4</v>
      </c>
      <c r="F19" s="164" t="s">
        <v>65</v>
      </c>
      <c r="G19" s="165"/>
      <c r="H19" s="166"/>
      <c r="I19" s="81" t="s">
        <v>59</v>
      </c>
      <c r="J19" s="81" t="s">
        <v>59</v>
      </c>
      <c r="K19" s="81" t="s">
        <v>59</v>
      </c>
      <c r="L19" s="110"/>
      <c r="M19" s="111"/>
      <c r="N19" s="112"/>
      <c r="O19" s="110"/>
      <c r="P19" s="111"/>
      <c r="Q19" s="112"/>
      <c r="R19" s="39"/>
      <c r="T19" s="3">
        <v>45761</v>
      </c>
      <c r="U19" s="3">
        <v>45762</v>
      </c>
      <c r="V19" s="3">
        <v>45763</v>
      </c>
      <c r="W19" s="3">
        <v>45764</v>
      </c>
      <c r="X19" s="3">
        <v>45765</v>
      </c>
      <c r="Y19" s="3">
        <v>45766</v>
      </c>
      <c r="Z19" s="3">
        <v>45767</v>
      </c>
    </row>
    <row r="20" spans="2:26" ht="29.5" customHeight="1" x14ac:dyDescent="0.35">
      <c r="B20" s="137"/>
      <c r="C20" s="41">
        <f t="shared" si="2"/>
        <v>46013</v>
      </c>
      <c r="D20" s="23">
        <f t="shared" si="1"/>
        <v>46017</v>
      </c>
      <c r="E20" s="20">
        <v>4</v>
      </c>
      <c r="F20" s="142"/>
      <c r="G20" s="143"/>
      <c r="H20" s="144"/>
      <c r="I20" s="81" t="s">
        <v>60</v>
      </c>
      <c r="J20" s="81" t="s">
        <v>60</v>
      </c>
      <c r="K20" s="81" t="s">
        <v>60</v>
      </c>
      <c r="L20" s="110"/>
      <c r="M20" s="111"/>
      <c r="N20" s="112"/>
      <c r="O20" s="110"/>
      <c r="P20" s="111"/>
      <c r="Q20" s="112"/>
      <c r="R20" s="28"/>
      <c r="T20" s="3">
        <v>45768</v>
      </c>
      <c r="U20" s="3">
        <v>45769</v>
      </c>
      <c r="V20" s="3">
        <v>45770</v>
      </c>
      <c r="W20" s="3">
        <v>45771</v>
      </c>
      <c r="X20" s="3">
        <v>45772</v>
      </c>
      <c r="Y20" s="3">
        <v>45773</v>
      </c>
      <c r="Z20" s="3">
        <v>45774</v>
      </c>
    </row>
    <row r="21" spans="2:26" ht="29.5" customHeight="1" x14ac:dyDescent="0.35">
      <c r="B21" s="154" t="s">
        <v>26</v>
      </c>
      <c r="C21" s="41">
        <f t="shared" si="2"/>
        <v>46020</v>
      </c>
      <c r="D21" s="23">
        <f t="shared" si="1"/>
        <v>46024</v>
      </c>
      <c r="E21" s="20">
        <v>4</v>
      </c>
      <c r="F21" s="142"/>
      <c r="G21" s="143"/>
      <c r="H21" s="144"/>
      <c r="I21" s="81" t="s">
        <v>61</v>
      </c>
      <c r="J21" s="81" t="s">
        <v>61</v>
      </c>
      <c r="K21" s="81" t="s">
        <v>61</v>
      </c>
      <c r="L21" s="110"/>
      <c r="M21" s="111"/>
      <c r="N21" s="112"/>
      <c r="O21" s="110"/>
      <c r="P21" s="111"/>
      <c r="Q21" s="112"/>
      <c r="R21" s="42" t="s">
        <v>27</v>
      </c>
      <c r="T21" s="3">
        <v>45775</v>
      </c>
      <c r="U21" s="3">
        <v>45776</v>
      </c>
      <c r="V21" s="3">
        <v>45777</v>
      </c>
      <c r="W21" s="3">
        <v>45778</v>
      </c>
      <c r="X21" s="3">
        <v>45779</v>
      </c>
      <c r="Y21" s="3">
        <v>45780</v>
      </c>
      <c r="Z21" s="3">
        <v>45781</v>
      </c>
    </row>
    <row r="22" spans="2:26" ht="29.5" customHeight="1" x14ac:dyDescent="0.35">
      <c r="B22" s="131"/>
      <c r="C22" s="22">
        <f t="shared" si="2"/>
        <v>46027</v>
      </c>
      <c r="D22" s="23">
        <f t="shared" si="1"/>
        <v>46031</v>
      </c>
      <c r="E22" s="20">
        <v>4</v>
      </c>
      <c r="F22" s="142"/>
      <c r="G22" s="143"/>
      <c r="H22" s="144"/>
      <c r="I22" s="85" t="s">
        <v>62</v>
      </c>
      <c r="J22" s="85" t="s">
        <v>62</v>
      </c>
      <c r="K22" s="85" t="s">
        <v>62</v>
      </c>
      <c r="L22" s="110"/>
      <c r="M22" s="111"/>
      <c r="N22" s="112"/>
      <c r="O22" s="110"/>
      <c r="P22" s="111"/>
      <c r="Q22" s="112"/>
      <c r="R22" s="28"/>
      <c r="T22" s="3">
        <v>45782</v>
      </c>
      <c r="U22" s="3">
        <v>45783</v>
      </c>
      <c r="V22" s="3">
        <v>45784</v>
      </c>
      <c r="W22" s="3">
        <v>45785</v>
      </c>
      <c r="X22" s="3">
        <v>45786</v>
      </c>
      <c r="Y22" s="3">
        <v>45787</v>
      </c>
      <c r="Z22" s="3">
        <v>45788</v>
      </c>
    </row>
    <row r="23" spans="2:26" ht="29.5" customHeight="1" thickBot="1" x14ac:dyDescent="0.4">
      <c r="B23" s="167"/>
      <c r="C23" s="41">
        <f t="shared" si="2"/>
        <v>46034</v>
      </c>
      <c r="D23" s="43">
        <f t="shared" si="1"/>
        <v>46038</v>
      </c>
      <c r="E23" s="20">
        <v>4</v>
      </c>
      <c r="F23" s="145"/>
      <c r="G23" s="146"/>
      <c r="H23" s="147"/>
      <c r="I23" s="168" t="s">
        <v>63</v>
      </c>
      <c r="J23" s="169" t="s">
        <v>63</v>
      </c>
      <c r="K23" s="169" t="s">
        <v>63</v>
      </c>
      <c r="L23" s="110"/>
      <c r="M23" s="111"/>
      <c r="N23" s="112"/>
      <c r="O23" s="110"/>
      <c r="P23" s="111"/>
      <c r="Q23" s="112"/>
      <c r="R23" s="44"/>
      <c r="T23" s="3">
        <v>45789</v>
      </c>
      <c r="U23" s="3">
        <v>45790</v>
      </c>
      <c r="V23" s="3">
        <v>45791</v>
      </c>
      <c r="W23" s="3">
        <v>45792</v>
      </c>
      <c r="X23" s="3">
        <v>45793</v>
      </c>
      <c r="Y23" s="3">
        <v>45794</v>
      </c>
      <c r="Z23" s="3">
        <v>45795</v>
      </c>
    </row>
    <row r="24" spans="2:26" ht="15" thickBot="1" x14ac:dyDescent="0.4">
      <c r="B24" s="45"/>
      <c r="C24" s="149" t="s">
        <v>28</v>
      </c>
      <c r="D24" s="149"/>
      <c r="E24" s="149"/>
      <c r="F24" s="149"/>
      <c r="G24" s="149"/>
      <c r="H24" s="149"/>
      <c r="I24" s="149"/>
      <c r="J24" s="46">
        <f>(C23+7)</f>
        <v>46041</v>
      </c>
      <c r="K24" s="47">
        <f>(D23+14)</f>
        <v>46052</v>
      </c>
      <c r="L24" s="119" t="s">
        <v>29</v>
      </c>
      <c r="M24" s="119"/>
      <c r="N24" s="119"/>
      <c r="O24" s="119"/>
      <c r="P24" s="119"/>
      <c r="Q24" s="119"/>
      <c r="R24" s="48"/>
      <c r="T24" s="3">
        <v>45796</v>
      </c>
      <c r="U24" s="3">
        <v>45797</v>
      </c>
      <c r="V24" s="3">
        <v>45798</v>
      </c>
      <c r="W24" s="3">
        <v>45799</v>
      </c>
      <c r="X24" s="3">
        <v>45800</v>
      </c>
      <c r="Y24" s="3">
        <v>45801</v>
      </c>
      <c r="Z24" s="3">
        <v>45802</v>
      </c>
    </row>
    <row r="25" spans="2:26" ht="29" customHeight="1" x14ac:dyDescent="0.35">
      <c r="B25" s="136" t="s">
        <v>30</v>
      </c>
      <c r="C25" s="18">
        <f>C23+21</f>
        <v>46055</v>
      </c>
      <c r="D25" s="19">
        <f>D23+21</f>
        <v>46059</v>
      </c>
      <c r="E25" s="20">
        <v>4</v>
      </c>
      <c r="F25" s="139" t="s">
        <v>87</v>
      </c>
      <c r="G25" s="140"/>
      <c r="H25" s="141"/>
      <c r="I25" s="138" t="s">
        <v>66</v>
      </c>
      <c r="J25" s="138" t="s">
        <v>66</v>
      </c>
      <c r="K25" s="138" t="s">
        <v>66</v>
      </c>
      <c r="L25" s="110" t="s">
        <v>17</v>
      </c>
      <c r="M25" s="111"/>
      <c r="N25" s="112"/>
      <c r="O25" s="110" t="s">
        <v>18</v>
      </c>
      <c r="P25" s="111"/>
      <c r="Q25" s="112"/>
      <c r="R25" s="38"/>
      <c r="T25" s="3">
        <v>45803</v>
      </c>
      <c r="U25" s="3">
        <v>45804</v>
      </c>
      <c r="V25" s="3">
        <v>45805</v>
      </c>
      <c r="W25" s="3">
        <v>45806</v>
      </c>
      <c r="X25" s="3">
        <v>45807</v>
      </c>
      <c r="Y25" s="3">
        <v>45808</v>
      </c>
      <c r="Z25" s="3">
        <v>45809</v>
      </c>
    </row>
    <row r="26" spans="2:26" ht="29" customHeight="1" x14ac:dyDescent="0.35">
      <c r="B26" s="131"/>
      <c r="C26" s="22">
        <f t="shared" ref="C26:D30" si="3">C25+7</f>
        <v>46062</v>
      </c>
      <c r="D26" s="23">
        <f t="shared" si="3"/>
        <v>46066</v>
      </c>
      <c r="E26" s="20">
        <v>4</v>
      </c>
      <c r="F26" s="142"/>
      <c r="G26" s="143"/>
      <c r="H26" s="144"/>
      <c r="I26" s="85" t="s">
        <v>67</v>
      </c>
      <c r="J26" s="85" t="s">
        <v>67</v>
      </c>
      <c r="K26" s="85" t="s">
        <v>67</v>
      </c>
      <c r="L26" s="110"/>
      <c r="M26" s="111"/>
      <c r="N26" s="112"/>
      <c r="O26" s="110"/>
      <c r="P26" s="111"/>
      <c r="Q26" s="112"/>
      <c r="R26" s="39"/>
      <c r="T26" s="3">
        <v>45810</v>
      </c>
      <c r="U26" s="3">
        <v>45811</v>
      </c>
      <c r="V26" s="3">
        <v>45812</v>
      </c>
      <c r="W26" s="3">
        <v>45813</v>
      </c>
      <c r="X26" s="3">
        <v>45814</v>
      </c>
      <c r="Y26" s="3">
        <v>45815</v>
      </c>
      <c r="Z26" s="3">
        <v>45816</v>
      </c>
    </row>
    <row r="27" spans="2:26" ht="29" customHeight="1" x14ac:dyDescent="0.35">
      <c r="B27" s="131"/>
      <c r="C27" s="22">
        <f t="shared" si="3"/>
        <v>46069</v>
      </c>
      <c r="D27" s="23">
        <f t="shared" si="3"/>
        <v>46073</v>
      </c>
      <c r="E27" s="20">
        <v>4</v>
      </c>
      <c r="F27" s="142"/>
      <c r="G27" s="143"/>
      <c r="H27" s="144"/>
      <c r="I27" s="85" t="s">
        <v>68</v>
      </c>
      <c r="J27" s="85" t="s">
        <v>68</v>
      </c>
      <c r="K27" s="85" t="s">
        <v>68</v>
      </c>
      <c r="L27" s="110"/>
      <c r="M27" s="111"/>
      <c r="N27" s="112"/>
      <c r="O27" s="110"/>
      <c r="P27" s="111"/>
      <c r="Q27" s="112"/>
      <c r="R27" s="39"/>
      <c r="T27" s="3">
        <v>45817</v>
      </c>
      <c r="U27" s="3">
        <v>45818</v>
      </c>
      <c r="V27" s="3">
        <v>45819</v>
      </c>
      <c r="W27" s="3">
        <v>45820</v>
      </c>
      <c r="X27" s="3">
        <v>45821</v>
      </c>
      <c r="Y27" s="3">
        <v>45822</v>
      </c>
      <c r="Z27" s="3">
        <v>45823</v>
      </c>
    </row>
    <row r="28" spans="2:26" ht="29" customHeight="1" x14ac:dyDescent="0.35">
      <c r="B28" s="137"/>
      <c r="C28" s="22">
        <f t="shared" si="3"/>
        <v>46076</v>
      </c>
      <c r="D28" s="23">
        <f t="shared" si="3"/>
        <v>46080</v>
      </c>
      <c r="E28" s="20">
        <v>4</v>
      </c>
      <c r="F28" s="142"/>
      <c r="G28" s="143"/>
      <c r="H28" s="144"/>
      <c r="I28" s="85" t="s">
        <v>69</v>
      </c>
      <c r="J28" s="85" t="s">
        <v>69</v>
      </c>
      <c r="K28" s="85" t="s">
        <v>69</v>
      </c>
      <c r="L28" s="110"/>
      <c r="M28" s="111"/>
      <c r="N28" s="112"/>
      <c r="O28" s="110"/>
      <c r="P28" s="111"/>
      <c r="Q28" s="112"/>
      <c r="R28" s="39"/>
      <c r="T28" s="3">
        <v>45824</v>
      </c>
      <c r="U28" s="3">
        <v>45825</v>
      </c>
      <c r="V28" s="3">
        <v>45826</v>
      </c>
      <c r="W28" s="3">
        <v>45827</v>
      </c>
      <c r="X28" s="3">
        <v>45828</v>
      </c>
      <c r="Y28" s="3">
        <v>45829</v>
      </c>
      <c r="Z28" s="3">
        <v>45830</v>
      </c>
    </row>
    <row r="29" spans="2:26" ht="29" customHeight="1" x14ac:dyDescent="0.35">
      <c r="B29" s="148" t="s">
        <v>31</v>
      </c>
      <c r="C29" s="49">
        <f t="shared" si="3"/>
        <v>46083</v>
      </c>
      <c r="D29" s="50">
        <f t="shared" si="3"/>
        <v>46087</v>
      </c>
      <c r="E29" s="20">
        <v>4</v>
      </c>
      <c r="F29" s="142"/>
      <c r="G29" s="143"/>
      <c r="H29" s="144"/>
      <c r="I29" s="85" t="s">
        <v>70</v>
      </c>
      <c r="J29" s="85" t="s">
        <v>70</v>
      </c>
      <c r="K29" s="85" t="s">
        <v>70</v>
      </c>
      <c r="L29" s="110"/>
      <c r="M29" s="111"/>
      <c r="N29" s="112"/>
      <c r="O29" s="110"/>
      <c r="P29" s="111"/>
      <c r="Q29" s="112"/>
      <c r="R29" s="26"/>
      <c r="T29" s="3">
        <v>45831</v>
      </c>
      <c r="U29" s="3">
        <v>45832</v>
      </c>
      <c r="V29" s="3">
        <v>45833</v>
      </c>
      <c r="W29" s="3">
        <v>45834</v>
      </c>
      <c r="X29" s="3">
        <v>45835</v>
      </c>
      <c r="Y29" s="3">
        <v>45836</v>
      </c>
      <c r="Z29" s="3">
        <v>45837</v>
      </c>
    </row>
    <row r="30" spans="2:26" ht="29" customHeight="1" thickBot="1" x14ac:dyDescent="0.4">
      <c r="B30" s="131"/>
      <c r="C30" s="49">
        <f>C29+7</f>
        <v>46090</v>
      </c>
      <c r="D30" s="50">
        <f t="shared" si="3"/>
        <v>46094</v>
      </c>
      <c r="E30" s="20">
        <v>4</v>
      </c>
      <c r="F30" s="145"/>
      <c r="G30" s="146"/>
      <c r="H30" s="147"/>
      <c r="I30" s="85" t="s">
        <v>71</v>
      </c>
      <c r="J30" s="85" t="s">
        <v>71</v>
      </c>
      <c r="K30" s="85" t="s">
        <v>71</v>
      </c>
      <c r="L30" s="110"/>
      <c r="M30" s="111"/>
      <c r="N30" s="112"/>
      <c r="O30" s="110"/>
      <c r="P30" s="111"/>
      <c r="Q30" s="112"/>
      <c r="R30" s="39"/>
      <c r="T30" s="3">
        <v>45838</v>
      </c>
      <c r="U30" s="3">
        <v>45839</v>
      </c>
      <c r="V30" s="3">
        <v>45840</v>
      </c>
      <c r="W30" s="3">
        <v>45841</v>
      </c>
      <c r="X30" s="3">
        <v>45842</v>
      </c>
      <c r="Y30" s="3">
        <v>45843</v>
      </c>
      <c r="Z30" s="3">
        <v>45844</v>
      </c>
    </row>
    <row r="31" spans="2:26" ht="15" thickBot="1" x14ac:dyDescent="0.4">
      <c r="B31" s="116"/>
      <c r="C31" s="117"/>
      <c r="D31" s="117"/>
      <c r="E31" s="118"/>
      <c r="F31" s="118"/>
      <c r="G31" s="118"/>
      <c r="H31" s="118"/>
      <c r="I31" s="118"/>
      <c r="J31" s="46">
        <f>C30+7</f>
        <v>46097</v>
      </c>
      <c r="K31" s="46">
        <f>D30+7</f>
        <v>46101</v>
      </c>
      <c r="L31" s="119" t="s">
        <v>32</v>
      </c>
      <c r="M31" s="119"/>
      <c r="N31" s="119"/>
      <c r="O31" s="119"/>
      <c r="P31" s="119"/>
      <c r="Q31" s="119"/>
      <c r="R31" s="120"/>
      <c r="T31" s="3">
        <v>45845</v>
      </c>
      <c r="U31" s="3">
        <v>45846</v>
      </c>
      <c r="V31" s="3">
        <v>45847</v>
      </c>
      <c r="W31" s="3">
        <v>45848</v>
      </c>
      <c r="X31" s="3">
        <v>45849</v>
      </c>
      <c r="Y31" s="3">
        <v>45850</v>
      </c>
      <c r="Z31" s="3">
        <v>45851</v>
      </c>
    </row>
    <row r="32" spans="2:26" ht="36" customHeight="1" x14ac:dyDescent="0.35">
      <c r="B32" s="51" t="s">
        <v>31</v>
      </c>
      <c r="C32" s="36">
        <f>C30+14</f>
        <v>46104</v>
      </c>
      <c r="D32" s="37">
        <f>D30+14</f>
        <v>46108</v>
      </c>
      <c r="E32" s="52">
        <v>4</v>
      </c>
      <c r="F32" s="98" t="s">
        <v>85</v>
      </c>
      <c r="G32" s="121"/>
      <c r="H32" s="100"/>
      <c r="I32" s="85" t="s">
        <v>72</v>
      </c>
      <c r="J32" s="85" t="s">
        <v>72</v>
      </c>
      <c r="K32" s="85" t="s">
        <v>72</v>
      </c>
      <c r="L32" s="122" t="s">
        <v>17</v>
      </c>
      <c r="M32" s="123"/>
      <c r="N32" s="124"/>
      <c r="O32" s="125"/>
      <c r="P32" s="126"/>
      <c r="Q32" s="127"/>
      <c r="R32" s="53"/>
      <c r="T32" s="3">
        <v>45852</v>
      </c>
      <c r="U32" s="3">
        <v>45853</v>
      </c>
      <c r="V32" s="3">
        <v>45854</v>
      </c>
      <c r="W32" s="3">
        <v>45855</v>
      </c>
      <c r="X32" s="3">
        <v>45856</v>
      </c>
      <c r="Y32" s="3">
        <v>45857</v>
      </c>
      <c r="Z32" s="3">
        <v>45858</v>
      </c>
    </row>
    <row r="33" spans="2:26" ht="29.5" customHeight="1" x14ac:dyDescent="0.35">
      <c r="B33" s="128" t="s">
        <v>33</v>
      </c>
      <c r="C33" s="54">
        <f>C32+7</f>
        <v>46111</v>
      </c>
      <c r="D33" s="55">
        <f>D32+7</f>
        <v>46115</v>
      </c>
      <c r="E33" s="52">
        <v>4</v>
      </c>
      <c r="F33" s="98" t="s">
        <v>86</v>
      </c>
      <c r="G33" s="99"/>
      <c r="H33" s="100"/>
      <c r="I33" s="130" t="s">
        <v>73</v>
      </c>
      <c r="J33" s="81" t="s">
        <v>73</v>
      </c>
      <c r="K33" s="81" t="s">
        <v>73</v>
      </c>
      <c r="L33" s="110"/>
      <c r="M33" s="111"/>
      <c r="N33" s="112"/>
      <c r="O33" s="56"/>
      <c r="P33" s="57"/>
      <c r="Q33" s="58"/>
      <c r="R33" s="53" t="s">
        <v>94</v>
      </c>
      <c r="T33" s="3">
        <v>45859</v>
      </c>
      <c r="U33" s="3">
        <v>45860</v>
      </c>
      <c r="V33" s="3">
        <v>45861</v>
      </c>
      <c r="W33" s="3">
        <v>45862</v>
      </c>
      <c r="X33" s="3">
        <v>45863</v>
      </c>
      <c r="Y33" s="3">
        <v>45864</v>
      </c>
      <c r="Z33" s="3">
        <v>45865</v>
      </c>
    </row>
    <row r="34" spans="2:26" ht="29.5" customHeight="1" x14ac:dyDescent="0.35">
      <c r="B34" s="91"/>
      <c r="C34" s="54">
        <f t="shared" ref="C34:D45" si="4">C33+7</f>
        <v>46118</v>
      </c>
      <c r="D34" s="55">
        <f t="shared" si="4"/>
        <v>46122</v>
      </c>
      <c r="E34" s="52">
        <v>4</v>
      </c>
      <c r="F34" s="98" t="s">
        <v>88</v>
      </c>
      <c r="G34" s="99"/>
      <c r="H34" s="100"/>
      <c r="I34" s="95" t="s">
        <v>74</v>
      </c>
      <c r="J34" s="96" t="s">
        <v>74</v>
      </c>
      <c r="K34" s="97" t="s">
        <v>74</v>
      </c>
      <c r="L34" s="110"/>
      <c r="M34" s="111"/>
      <c r="N34" s="112"/>
      <c r="O34" s="56"/>
      <c r="P34" s="57"/>
      <c r="Q34" s="58"/>
      <c r="R34" s="26"/>
      <c r="T34" s="3">
        <v>45866</v>
      </c>
      <c r="U34" s="3">
        <v>45867</v>
      </c>
      <c r="V34" s="3">
        <v>45868</v>
      </c>
      <c r="W34" s="3">
        <v>45869</v>
      </c>
      <c r="X34" s="3">
        <v>45870</v>
      </c>
      <c r="Y34" s="3">
        <v>45871</v>
      </c>
      <c r="Z34" s="3">
        <v>45872</v>
      </c>
    </row>
    <row r="35" spans="2:26" ht="29.5" customHeight="1" x14ac:dyDescent="0.35">
      <c r="B35" s="91"/>
      <c r="C35" s="54">
        <f t="shared" si="4"/>
        <v>46125</v>
      </c>
      <c r="D35" s="55">
        <f t="shared" si="4"/>
        <v>46129</v>
      </c>
      <c r="E35" s="52">
        <v>4</v>
      </c>
      <c r="F35" s="98" t="s">
        <v>88</v>
      </c>
      <c r="G35" s="99"/>
      <c r="H35" s="100"/>
      <c r="I35" s="101" t="s">
        <v>75</v>
      </c>
      <c r="J35" s="102" t="s">
        <v>75</v>
      </c>
      <c r="K35" s="103" t="s">
        <v>75</v>
      </c>
      <c r="L35" s="110"/>
      <c r="M35" s="111"/>
      <c r="N35" s="112"/>
      <c r="O35" s="104"/>
      <c r="P35" s="105"/>
      <c r="Q35" s="106"/>
      <c r="R35" s="26"/>
      <c r="T35" s="3">
        <v>45873</v>
      </c>
      <c r="U35" s="3">
        <v>45874</v>
      </c>
      <c r="V35" s="3">
        <v>45875</v>
      </c>
      <c r="W35" s="3">
        <v>45876</v>
      </c>
      <c r="X35" s="3">
        <v>45877</v>
      </c>
      <c r="Y35" s="3">
        <v>45878</v>
      </c>
      <c r="Z35" s="3">
        <v>45879</v>
      </c>
    </row>
    <row r="36" spans="2:26" ht="29.5" customHeight="1" x14ac:dyDescent="0.35">
      <c r="B36" s="129"/>
      <c r="C36" s="54">
        <f t="shared" si="4"/>
        <v>46132</v>
      </c>
      <c r="D36" s="55">
        <f t="shared" si="4"/>
        <v>46136</v>
      </c>
      <c r="E36" s="52">
        <v>4</v>
      </c>
      <c r="F36" s="98" t="s">
        <v>89</v>
      </c>
      <c r="G36" s="99"/>
      <c r="H36" s="100"/>
      <c r="I36" s="101" t="s">
        <v>76</v>
      </c>
      <c r="J36" s="102" t="s">
        <v>76</v>
      </c>
      <c r="K36" s="103" t="s">
        <v>76</v>
      </c>
      <c r="L36" s="110"/>
      <c r="M36" s="111"/>
      <c r="N36" s="112"/>
      <c r="O36" s="107" t="s">
        <v>18</v>
      </c>
      <c r="P36" s="108"/>
      <c r="Q36" s="109"/>
      <c r="R36" s="70" t="s">
        <v>34</v>
      </c>
      <c r="T36" s="3">
        <v>45880</v>
      </c>
      <c r="U36" s="3">
        <v>45881</v>
      </c>
      <c r="V36" s="3">
        <v>45882</v>
      </c>
      <c r="W36" s="3">
        <v>45883</v>
      </c>
      <c r="X36" s="3">
        <v>45884</v>
      </c>
      <c r="Y36" s="3">
        <v>45885</v>
      </c>
      <c r="Z36" s="3">
        <v>45886</v>
      </c>
    </row>
    <row r="37" spans="2:26" ht="29.5" customHeight="1" x14ac:dyDescent="0.35">
      <c r="B37" s="90" t="s">
        <v>35</v>
      </c>
      <c r="C37" s="59">
        <f t="shared" si="4"/>
        <v>46139</v>
      </c>
      <c r="D37" s="60">
        <f t="shared" si="4"/>
        <v>46143</v>
      </c>
      <c r="E37" s="52">
        <v>4</v>
      </c>
      <c r="F37" s="98" t="s">
        <v>89</v>
      </c>
      <c r="G37" s="132"/>
      <c r="H37" s="100"/>
      <c r="I37" s="85" t="s">
        <v>77</v>
      </c>
      <c r="J37" s="85" t="s">
        <v>77</v>
      </c>
      <c r="K37" s="85" t="s">
        <v>77</v>
      </c>
      <c r="L37" s="110"/>
      <c r="M37" s="111"/>
      <c r="N37" s="112"/>
      <c r="O37" s="110"/>
      <c r="P37" s="111"/>
      <c r="Q37" s="112"/>
      <c r="R37" s="39"/>
      <c r="T37" s="3">
        <v>45887</v>
      </c>
      <c r="U37" s="3">
        <v>45888</v>
      </c>
      <c r="V37" s="3">
        <v>45889</v>
      </c>
      <c r="W37" s="3">
        <v>45890</v>
      </c>
      <c r="X37" s="3">
        <v>45891</v>
      </c>
      <c r="Y37" s="3">
        <v>45892</v>
      </c>
      <c r="Z37" s="3">
        <v>45893</v>
      </c>
    </row>
    <row r="38" spans="2:26" ht="29.5" customHeight="1" x14ac:dyDescent="0.35">
      <c r="B38" s="131"/>
      <c r="C38" s="59">
        <f t="shared" si="4"/>
        <v>46146</v>
      </c>
      <c r="D38" s="60">
        <f t="shared" si="4"/>
        <v>46150</v>
      </c>
      <c r="E38" s="52">
        <v>4</v>
      </c>
      <c r="F38" s="133" t="s">
        <v>90</v>
      </c>
      <c r="G38" s="134"/>
      <c r="H38" s="135"/>
      <c r="I38" s="130" t="s">
        <v>78</v>
      </c>
      <c r="J38" s="81" t="s">
        <v>78</v>
      </c>
      <c r="K38" s="81" t="s">
        <v>78</v>
      </c>
      <c r="L38" s="110"/>
      <c r="M38" s="111"/>
      <c r="N38" s="112"/>
      <c r="O38" s="110"/>
      <c r="P38" s="111"/>
      <c r="Q38" s="112"/>
      <c r="R38" s="26"/>
      <c r="T38" s="3">
        <v>45894</v>
      </c>
      <c r="U38" s="3">
        <v>45895</v>
      </c>
      <c r="V38" s="3">
        <v>45896</v>
      </c>
      <c r="W38" s="3">
        <v>45897</v>
      </c>
      <c r="X38" s="3">
        <v>45898</v>
      </c>
      <c r="Y38" s="3">
        <v>45899</v>
      </c>
      <c r="Z38" s="3">
        <v>45900</v>
      </c>
    </row>
    <row r="39" spans="2:26" ht="29.5" customHeight="1" x14ac:dyDescent="0.35">
      <c r="B39" s="131"/>
      <c r="C39" s="59">
        <f t="shared" si="4"/>
        <v>46153</v>
      </c>
      <c r="D39" s="60">
        <f t="shared" si="4"/>
        <v>46157</v>
      </c>
      <c r="E39" s="52">
        <v>4</v>
      </c>
      <c r="F39" s="98" t="s">
        <v>90</v>
      </c>
      <c r="G39" s="132"/>
      <c r="H39" s="100"/>
      <c r="I39" s="81" t="s">
        <v>79</v>
      </c>
      <c r="J39" s="81" t="s">
        <v>79</v>
      </c>
      <c r="K39" s="81" t="s">
        <v>79</v>
      </c>
      <c r="L39" s="110"/>
      <c r="M39" s="111"/>
      <c r="N39" s="112"/>
      <c r="O39" s="110"/>
      <c r="P39" s="111"/>
      <c r="Q39" s="112"/>
      <c r="R39" s="39"/>
      <c r="T39" s="3">
        <v>45901</v>
      </c>
      <c r="U39" s="3">
        <v>45902</v>
      </c>
      <c r="V39" s="3">
        <v>45903</v>
      </c>
      <c r="W39" s="3">
        <v>45904</v>
      </c>
      <c r="X39" s="3">
        <v>45905</v>
      </c>
      <c r="Y39" s="3">
        <v>45906</v>
      </c>
      <c r="Z39" s="3">
        <v>45907</v>
      </c>
    </row>
    <row r="40" spans="2:26" ht="29.5" customHeight="1" x14ac:dyDescent="0.35">
      <c r="B40" s="131"/>
      <c r="C40" s="59">
        <f t="shared" si="4"/>
        <v>46160</v>
      </c>
      <c r="D40" s="60">
        <f t="shared" si="4"/>
        <v>46164</v>
      </c>
      <c r="E40" s="52">
        <v>4</v>
      </c>
      <c r="F40" s="82" t="s">
        <v>91</v>
      </c>
      <c r="G40" s="83"/>
      <c r="H40" s="84"/>
      <c r="I40" s="85" t="s">
        <v>80</v>
      </c>
      <c r="J40" s="85" t="s">
        <v>80</v>
      </c>
      <c r="K40" s="85" t="s">
        <v>80</v>
      </c>
      <c r="L40" s="110"/>
      <c r="M40" s="111"/>
      <c r="N40" s="112"/>
      <c r="O40" s="110"/>
      <c r="P40" s="111"/>
      <c r="Q40" s="112"/>
      <c r="R40" s="69" t="s">
        <v>36</v>
      </c>
      <c r="T40" s="3">
        <v>45908</v>
      </c>
      <c r="U40" s="3">
        <v>45909</v>
      </c>
      <c r="V40" s="3">
        <v>45910</v>
      </c>
      <c r="W40" s="3">
        <v>45911</v>
      </c>
      <c r="X40" s="3">
        <v>45912</v>
      </c>
      <c r="Y40" s="3">
        <v>45913</v>
      </c>
      <c r="Z40" s="3">
        <v>45914</v>
      </c>
    </row>
    <row r="41" spans="2:26" ht="29.5" customHeight="1" x14ac:dyDescent="0.35">
      <c r="B41" s="131"/>
      <c r="C41" s="59">
        <f t="shared" si="4"/>
        <v>46167</v>
      </c>
      <c r="D41" s="60">
        <f t="shared" si="4"/>
        <v>46171</v>
      </c>
      <c r="E41" s="52">
        <v>4</v>
      </c>
      <c r="F41" s="86" t="s">
        <v>91</v>
      </c>
      <c r="G41" s="81"/>
      <c r="H41" s="81"/>
      <c r="I41" s="85" t="s">
        <v>81</v>
      </c>
      <c r="J41" s="85" t="s">
        <v>81</v>
      </c>
      <c r="K41" s="85" t="s">
        <v>81</v>
      </c>
      <c r="L41" s="110"/>
      <c r="M41" s="111"/>
      <c r="N41" s="112"/>
      <c r="O41" s="110"/>
      <c r="P41" s="111"/>
      <c r="Q41" s="112"/>
      <c r="R41" s="42" t="s">
        <v>95</v>
      </c>
      <c r="T41" s="3">
        <v>45915</v>
      </c>
      <c r="U41" s="3">
        <v>45916</v>
      </c>
      <c r="V41" s="3">
        <v>45917</v>
      </c>
      <c r="W41" s="3">
        <v>45918</v>
      </c>
      <c r="X41" s="3">
        <v>45919</v>
      </c>
      <c r="Y41" s="3">
        <v>45920</v>
      </c>
      <c r="Z41" s="3">
        <v>45921</v>
      </c>
    </row>
    <row r="42" spans="2:26" ht="29.5" customHeight="1" x14ac:dyDescent="0.35">
      <c r="B42" s="90" t="s">
        <v>37</v>
      </c>
      <c r="C42" s="59">
        <f t="shared" si="4"/>
        <v>46174</v>
      </c>
      <c r="D42" s="60">
        <f t="shared" si="4"/>
        <v>46178</v>
      </c>
      <c r="E42" s="52">
        <v>4</v>
      </c>
      <c r="F42" s="86" t="s">
        <v>92</v>
      </c>
      <c r="G42" s="81"/>
      <c r="H42" s="81"/>
      <c r="I42" s="81" t="s">
        <v>82</v>
      </c>
      <c r="J42" s="81" t="s">
        <v>82</v>
      </c>
      <c r="K42" s="81" t="s">
        <v>82</v>
      </c>
      <c r="L42" s="110"/>
      <c r="M42" s="111"/>
      <c r="N42" s="112"/>
      <c r="O42" s="110"/>
      <c r="P42" s="111"/>
      <c r="Q42" s="112"/>
      <c r="R42" s="61"/>
      <c r="T42" s="3">
        <v>45922</v>
      </c>
      <c r="U42" s="3">
        <v>45923</v>
      </c>
      <c r="V42" s="3">
        <v>45924</v>
      </c>
      <c r="W42" s="3">
        <v>45925</v>
      </c>
      <c r="X42" s="3">
        <v>45926</v>
      </c>
      <c r="Y42" s="3">
        <v>45927</v>
      </c>
      <c r="Z42" s="3">
        <v>45928</v>
      </c>
    </row>
    <row r="43" spans="2:26" ht="29.5" customHeight="1" x14ac:dyDescent="0.35">
      <c r="B43" s="91"/>
      <c r="C43" s="59">
        <f t="shared" si="4"/>
        <v>46181</v>
      </c>
      <c r="D43" s="60">
        <f t="shared" si="4"/>
        <v>46185</v>
      </c>
      <c r="E43" s="52">
        <v>4</v>
      </c>
      <c r="F43" s="86" t="s">
        <v>92</v>
      </c>
      <c r="G43" s="81"/>
      <c r="H43" s="81"/>
      <c r="I43" s="86" t="s">
        <v>93</v>
      </c>
      <c r="J43" s="81" t="s">
        <v>83</v>
      </c>
      <c r="K43" s="81" t="s">
        <v>83</v>
      </c>
      <c r="L43" s="110"/>
      <c r="M43" s="111"/>
      <c r="N43" s="112"/>
      <c r="O43" s="110"/>
      <c r="P43" s="111"/>
      <c r="Q43" s="112"/>
      <c r="R43" s="61"/>
      <c r="T43" s="3">
        <v>45929</v>
      </c>
      <c r="U43" s="3">
        <v>45930</v>
      </c>
      <c r="V43" s="3">
        <v>45931</v>
      </c>
      <c r="W43" s="3">
        <v>45932</v>
      </c>
      <c r="X43" s="3">
        <v>45933</v>
      </c>
      <c r="Y43" s="3">
        <v>45934</v>
      </c>
      <c r="Z43" s="3">
        <v>45935</v>
      </c>
    </row>
    <row r="44" spans="2:26" ht="29.5" customHeight="1" thickBot="1" x14ac:dyDescent="0.4">
      <c r="B44" s="91"/>
      <c r="C44" s="59">
        <f t="shared" si="4"/>
        <v>46188</v>
      </c>
      <c r="D44" s="60">
        <f t="shared" si="4"/>
        <v>46192</v>
      </c>
      <c r="E44" s="52">
        <v>4</v>
      </c>
      <c r="F44" s="86" t="s">
        <v>92</v>
      </c>
      <c r="G44" s="81"/>
      <c r="H44" s="81"/>
      <c r="I44" s="93" t="s">
        <v>84</v>
      </c>
      <c r="J44" s="94" t="s">
        <v>84</v>
      </c>
      <c r="K44" s="94" t="s">
        <v>84</v>
      </c>
      <c r="L44" s="110"/>
      <c r="M44" s="111"/>
      <c r="N44" s="112"/>
      <c r="O44" s="110"/>
      <c r="P44" s="111"/>
      <c r="Q44" s="112"/>
      <c r="R44" s="62"/>
      <c r="T44" s="3">
        <v>45936</v>
      </c>
      <c r="U44" s="3">
        <v>45937</v>
      </c>
      <c r="V44" s="3">
        <v>45938</v>
      </c>
      <c r="W44" s="3">
        <v>45939</v>
      </c>
      <c r="X44" s="3">
        <v>45940</v>
      </c>
      <c r="Y44" s="3">
        <v>45941</v>
      </c>
      <c r="Z44" s="3">
        <v>45942</v>
      </c>
    </row>
    <row r="45" spans="2:26" ht="29.5" customHeight="1" thickBot="1" x14ac:dyDescent="0.4">
      <c r="B45" s="92"/>
      <c r="C45" s="59">
        <f t="shared" si="4"/>
        <v>46195</v>
      </c>
      <c r="D45" s="60">
        <f t="shared" si="4"/>
        <v>46199</v>
      </c>
      <c r="E45" s="52">
        <v>4</v>
      </c>
      <c r="F45" s="86" t="s">
        <v>92</v>
      </c>
      <c r="G45" s="81"/>
      <c r="H45" s="81"/>
      <c r="I45" s="93" t="s">
        <v>84</v>
      </c>
      <c r="J45" s="94"/>
      <c r="K45" s="94"/>
      <c r="L45" s="113"/>
      <c r="M45" s="114"/>
      <c r="N45" s="115"/>
      <c r="O45" s="113"/>
      <c r="P45" s="114"/>
      <c r="Q45" s="115"/>
      <c r="R45" s="62"/>
      <c r="T45" s="3">
        <v>45943</v>
      </c>
      <c r="U45" s="3">
        <v>45944</v>
      </c>
      <c r="V45" s="3">
        <v>45945</v>
      </c>
      <c r="W45" s="3">
        <v>45946</v>
      </c>
      <c r="X45" s="3">
        <v>45947</v>
      </c>
      <c r="Y45" s="3">
        <v>45948</v>
      </c>
      <c r="Z45" s="3">
        <v>45949</v>
      </c>
    </row>
    <row r="46" spans="2:26" ht="30" customHeight="1" x14ac:dyDescent="0.35">
      <c r="B46" s="87" t="s">
        <v>38</v>
      </c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T46" s="3">
        <v>45950</v>
      </c>
      <c r="U46" s="3">
        <v>45951</v>
      </c>
      <c r="V46" s="3">
        <v>45952</v>
      </c>
      <c r="W46" s="3">
        <v>45953</v>
      </c>
      <c r="X46" s="3">
        <v>45954</v>
      </c>
      <c r="Y46" s="3">
        <v>45955</v>
      </c>
      <c r="Z46" s="3">
        <v>45956</v>
      </c>
    </row>
    <row r="47" spans="2:26" ht="12" customHeight="1" x14ac:dyDescent="0.35">
      <c r="B47" s="88" t="s">
        <v>39</v>
      </c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T47" s="3">
        <v>45957</v>
      </c>
      <c r="U47" s="3">
        <v>45958</v>
      </c>
      <c r="V47" s="3">
        <v>45959</v>
      </c>
      <c r="W47" s="3">
        <v>45960</v>
      </c>
      <c r="X47" s="3">
        <v>45961</v>
      </c>
      <c r="Y47" s="3">
        <v>45962</v>
      </c>
      <c r="Z47" s="3">
        <v>45963</v>
      </c>
    </row>
    <row r="48" spans="2:26" x14ac:dyDescent="0.35">
      <c r="P48" s="73" t="s">
        <v>40</v>
      </c>
      <c r="Q48" s="73"/>
      <c r="R48" s="73"/>
      <c r="S48" s="63"/>
      <c r="T48" s="3">
        <v>45964</v>
      </c>
      <c r="U48" s="3">
        <v>45965</v>
      </c>
      <c r="V48" s="3">
        <v>45966</v>
      </c>
      <c r="W48" s="3">
        <v>45967</v>
      </c>
      <c r="X48" s="3">
        <v>45968</v>
      </c>
      <c r="Y48" s="3">
        <v>45969</v>
      </c>
      <c r="Z48" s="3">
        <v>45970</v>
      </c>
    </row>
    <row r="49" spans="2:26" ht="16.5" customHeight="1" x14ac:dyDescent="0.35">
      <c r="B49" s="72"/>
      <c r="C49" s="72"/>
      <c r="D49" s="72"/>
      <c r="E49" s="72"/>
      <c r="F49" s="72"/>
      <c r="G49" s="72"/>
      <c r="H49" s="89"/>
      <c r="I49" s="89"/>
      <c r="J49" s="72"/>
      <c r="K49" s="72"/>
      <c r="L49" s="65"/>
      <c r="P49" s="63"/>
      <c r="Q49" s="63"/>
      <c r="R49" s="63"/>
      <c r="S49" s="63"/>
      <c r="T49" s="3">
        <v>45971</v>
      </c>
      <c r="U49" s="3">
        <v>45972</v>
      </c>
      <c r="V49" s="3">
        <v>45973</v>
      </c>
      <c r="W49" s="3">
        <v>45974</v>
      </c>
      <c r="X49" s="3">
        <v>45975</v>
      </c>
      <c r="Y49" s="3">
        <v>45976</v>
      </c>
      <c r="Z49" s="3">
        <v>45977</v>
      </c>
    </row>
    <row r="50" spans="2:26" ht="15.5" x14ac:dyDescent="0.35">
      <c r="B50" s="71"/>
      <c r="C50" s="72"/>
      <c r="D50" s="72"/>
      <c r="E50" s="72"/>
      <c r="F50" s="78" t="s">
        <v>44</v>
      </c>
      <c r="G50" s="79"/>
      <c r="H50" s="79"/>
      <c r="I50" s="79"/>
      <c r="J50" s="79"/>
      <c r="K50" s="79"/>
      <c r="L50" s="65"/>
      <c r="P50" s="80">
        <f>$T$40</f>
        <v>45908</v>
      </c>
      <c r="Q50" s="80"/>
      <c r="R50" s="80"/>
      <c r="S50" s="63"/>
      <c r="T50" s="3">
        <v>45978</v>
      </c>
      <c r="U50" s="3">
        <v>45979</v>
      </c>
      <c r="V50" s="3">
        <v>45980</v>
      </c>
      <c r="W50" s="3">
        <v>45981</v>
      </c>
      <c r="X50" s="3">
        <v>45982</v>
      </c>
      <c r="Y50" s="3">
        <v>45983</v>
      </c>
      <c r="Z50" s="3">
        <v>45984</v>
      </c>
    </row>
    <row r="51" spans="2:26" x14ac:dyDescent="0.35">
      <c r="B51" s="64"/>
      <c r="C51" s="66"/>
      <c r="D51" s="66"/>
      <c r="E51" s="64"/>
      <c r="F51" s="79" t="s">
        <v>41</v>
      </c>
      <c r="G51" s="79"/>
      <c r="H51" s="79"/>
      <c r="I51" s="79"/>
      <c r="J51" s="79"/>
      <c r="K51" s="79"/>
      <c r="P51" s="73" t="s">
        <v>42</v>
      </c>
      <c r="Q51" s="73"/>
      <c r="R51" s="73"/>
      <c r="S51" s="63"/>
      <c r="T51" s="3">
        <v>45985</v>
      </c>
      <c r="U51" s="3">
        <v>45986</v>
      </c>
      <c r="V51" s="3">
        <v>45987</v>
      </c>
      <c r="W51" s="3">
        <v>45988</v>
      </c>
      <c r="X51" s="3">
        <v>45989</v>
      </c>
      <c r="Y51" s="3">
        <v>45990</v>
      </c>
      <c r="Z51" s="3">
        <v>45991</v>
      </c>
    </row>
    <row r="52" spans="2:26" x14ac:dyDescent="0.35">
      <c r="B52" s="63"/>
      <c r="C52" s="67"/>
      <c r="D52" s="67"/>
      <c r="E52" s="63"/>
      <c r="F52" s="63"/>
      <c r="G52" s="63"/>
      <c r="H52" s="63"/>
      <c r="I52" s="63"/>
      <c r="J52" s="63"/>
      <c r="K52" s="63"/>
      <c r="P52" s="73" t="s">
        <v>43</v>
      </c>
      <c r="Q52" s="73"/>
      <c r="R52" s="73"/>
      <c r="S52" s="63"/>
      <c r="T52" s="3">
        <v>45992</v>
      </c>
      <c r="U52" s="3">
        <v>45993</v>
      </c>
      <c r="V52" s="3">
        <v>45994</v>
      </c>
      <c r="W52" s="3">
        <v>45995</v>
      </c>
      <c r="X52" s="3">
        <v>45996</v>
      </c>
      <c r="Y52" s="3">
        <v>45997</v>
      </c>
      <c r="Z52" s="3">
        <v>45998</v>
      </c>
    </row>
    <row r="53" spans="2:26" x14ac:dyDescent="0.35">
      <c r="K53" s="63"/>
      <c r="T53" s="3">
        <v>45999</v>
      </c>
      <c r="U53" s="3">
        <v>46000</v>
      </c>
      <c r="V53" s="3">
        <v>46001</v>
      </c>
      <c r="W53" s="3">
        <v>46002</v>
      </c>
      <c r="X53" s="3">
        <v>46003</v>
      </c>
      <c r="Y53" s="3">
        <v>46004</v>
      </c>
      <c r="Z53" s="3">
        <v>46005</v>
      </c>
    </row>
    <row r="54" spans="2:26" x14ac:dyDescent="0.35">
      <c r="K54" s="63"/>
      <c r="T54" s="3">
        <v>46006</v>
      </c>
      <c r="U54" s="3">
        <v>46007</v>
      </c>
      <c r="V54" s="3">
        <v>46008</v>
      </c>
      <c r="W54" s="3">
        <v>46009</v>
      </c>
      <c r="X54" s="3">
        <v>46010</v>
      </c>
      <c r="Y54" s="3">
        <v>46011</v>
      </c>
      <c r="Z54" s="3">
        <v>46012</v>
      </c>
    </row>
    <row r="55" spans="2:26" x14ac:dyDescent="0.35">
      <c r="T55" s="3">
        <v>46013</v>
      </c>
      <c r="U55" s="3">
        <v>46014</v>
      </c>
      <c r="V55" s="3">
        <v>46015</v>
      </c>
      <c r="W55" s="3">
        <v>46016</v>
      </c>
      <c r="X55" s="3">
        <v>46017</v>
      </c>
      <c r="Y55" s="3">
        <v>46018</v>
      </c>
      <c r="Z55" s="3">
        <v>46019</v>
      </c>
    </row>
    <row r="56" spans="2:26" x14ac:dyDescent="0.35">
      <c r="T56" s="3">
        <v>46020</v>
      </c>
      <c r="U56" s="3">
        <v>46021</v>
      </c>
      <c r="V56" s="3">
        <v>46022</v>
      </c>
      <c r="W56" s="3">
        <v>46023</v>
      </c>
      <c r="X56" s="3">
        <v>46024</v>
      </c>
      <c r="Y56" s="3">
        <v>46025</v>
      </c>
      <c r="Z56" s="3">
        <v>46026</v>
      </c>
    </row>
    <row r="57" spans="2:26" x14ac:dyDescent="0.35">
      <c r="T57" s="3"/>
      <c r="U57" s="3"/>
      <c r="V57" s="3"/>
      <c r="W57" s="3"/>
      <c r="X57" s="3"/>
      <c r="Y57" s="3"/>
      <c r="Z57" s="3"/>
    </row>
    <row r="63" spans="2:26" x14ac:dyDescent="0.35">
      <c r="J63" s="68"/>
    </row>
    <row r="64" spans="2:26" x14ac:dyDescent="0.35">
      <c r="C64" s="74"/>
      <c r="D64" s="75"/>
      <c r="E64" s="71"/>
      <c r="F64" s="72"/>
      <c r="G64" s="68"/>
      <c r="H64" s="76"/>
      <c r="I64" s="76"/>
      <c r="J64" s="77"/>
      <c r="K64" s="77"/>
      <c r="L64" s="68"/>
      <c r="M64" s="68"/>
      <c r="N64" s="68"/>
      <c r="O64" s="68"/>
      <c r="P64" s="71"/>
      <c r="Q64" s="71"/>
      <c r="R64" s="68"/>
      <c r="S64" s="71"/>
      <c r="T64" s="72"/>
    </row>
  </sheetData>
  <mergeCells count="113">
    <mergeCell ref="B2:R2"/>
    <mergeCell ref="T2:Z2"/>
    <mergeCell ref="B3:R3"/>
    <mergeCell ref="C4:D4"/>
    <mergeCell ref="F4:H4"/>
    <mergeCell ref="I4:K4"/>
    <mergeCell ref="L4:N4"/>
    <mergeCell ref="O4:Q4"/>
    <mergeCell ref="F5:H10"/>
    <mergeCell ref="F11:H13"/>
    <mergeCell ref="B5:B7"/>
    <mergeCell ref="I5:K5"/>
    <mergeCell ref="L5:N13"/>
    <mergeCell ref="O5:Q13"/>
    <mergeCell ref="I6:K6"/>
    <mergeCell ref="I7:K7"/>
    <mergeCell ref="B8:B12"/>
    <mergeCell ref="I11:K11"/>
    <mergeCell ref="I12:K12"/>
    <mergeCell ref="I13:K13"/>
    <mergeCell ref="I8:K8"/>
    <mergeCell ref="I9:K9"/>
    <mergeCell ref="I10:K10"/>
    <mergeCell ref="L14:Q14"/>
    <mergeCell ref="B15:B16"/>
    <mergeCell ref="I15:K15"/>
    <mergeCell ref="L15:N23"/>
    <mergeCell ref="O15:Q23"/>
    <mergeCell ref="I16:K16"/>
    <mergeCell ref="B17:B20"/>
    <mergeCell ref="F15:H18"/>
    <mergeCell ref="F19:H23"/>
    <mergeCell ref="B21:B23"/>
    <mergeCell ref="I21:K21"/>
    <mergeCell ref="I22:K22"/>
    <mergeCell ref="I23:K23"/>
    <mergeCell ref="I17:K17"/>
    <mergeCell ref="I18:K18"/>
    <mergeCell ref="I19:K19"/>
    <mergeCell ref="I20:K20"/>
    <mergeCell ref="L24:Q24"/>
    <mergeCell ref="B25:B28"/>
    <mergeCell ref="I25:K25"/>
    <mergeCell ref="L25:N30"/>
    <mergeCell ref="O25:Q30"/>
    <mergeCell ref="I26:K26"/>
    <mergeCell ref="F25:H30"/>
    <mergeCell ref="I27:K27"/>
    <mergeCell ref="I28:K28"/>
    <mergeCell ref="B29:B30"/>
    <mergeCell ref="I29:K29"/>
    <mergeCell ref="I30:K30"/>
    <mergeCell ref="C24:I24"/>
    <mergeCell ref="I34:K34"/>
    <mergeCell ref="F35:H35"/>
    <mergeCell ref="I35:K35"/>
    <mergeCell ref="O35:Q35"/>
    <mergeCell ref="F36:H36"/>
    <mergeCell ref="I36:K36"/>
    <mergeCell ref="O36:Q45"/>
    <mergeCell ref="I41:K41"/>
    <mergeCell ref="B31:I31"/>
    <mergeCell ref="L31:R31"/>
    <mergeCell ref="F32:H32"/>
    <mergeCell ref="I32:K32"/>
    <mergeCell ref="L32:N45"/>
    <mergeCell ref="O32:Q32"/>
    <mergeCell ref="B33:B36"/>
    <mergeCell ref="F33:H33"/>
    <mergeCell ref="I33:K33"/>
    <mergeCell ref="F34:H34"/>
    <mergeCell ref="B37:B41"/>
    <mergeCell ref="F37:H37"/>
    <mergeCell ref="I37:K37"/>
    <mergeCell ref="F38:H38"/>
    <mergeCell ref="I38:K38"/>
    <mergeCell ref="F39:H39"/>
    <mergeCell ref="I39:K39"/>
    <mergeCell ref="F40:H40"/>
    <mergeCell ref="I40:K40"/>
    <mergeCell ref="F41:H41"/>
    <mergeCell ref="B46:R46"/>
    <mergeCell ref="B47:R47"/>
    <mergeCell ref="P48:R48"/>
    <mergeCell ref="B49:E49"/>
    <mergeCell ref="F49:G49"/>
    <mergeCell ref="H49:I49"/>
    <mergeCell ref="J49:K49"/>
    <mergeCell ref="B42:B45"/>
    <mergeCell ref="F42:H42"/>
    <mergeCell ref="I42:K42"/>
    <mergeCell ref="F43:H43"/>
    <mergeCell ref="I43:K43"/>
    <mergeCell ref="F44:H44"/>
    <mergeCell ref="I44:K44"/>
    <mergeCell ref="F45:H45"/>
    <mergeCell ref="I45:K45"/>
    <mergeCell ref="S64:T64"/>
    <mergeCell ref="P52:R52"/>
    <mergeCell ref="C64:D64"/>
    <mergeCell ref="E64:F64"/>
    <mergeCell ref="H64:I64"/>
    <mergeCell ref="J64:K64"/>
    <mergeCell ref="P64:Q64"/>
    <mergeCell ref="B50:E50"/>
    <mergeCell ref="F50:G50"/>
    <mergeCell ref="H50:I50"/>
    <mergeCell ref="J50:K50"/>
    <mergeCell ref="P50:R50"/>
    <mergeCell ref="F51:G51"/>
    <mergeCell ref="H51:I51"/>
    <mergeCell ref="J51:K51"/>
    <mergeCell ref="P51:R51"/>
  </mergeCells>
  <conditionalFormatting sqref="T4:Z9">
    <cfRule type="expression" dxfId="1" priority="1" stopIfTrue="1">
      <formula>YEAR(T4)&lt;&gt;$M$2</formula>
    </cfRule>
    <cfRule type="expression" dxfId="0" priority="2">
      <formula>MOD(MONTH(T4),2)=0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SAV.SİS.MAL.VE YÜZ</vt:lpstr>
      <vt:lpstr>'SAV.SİS.MAL.VE YÜZ'!Yazdırma_Alanı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Tekin Açıkgöz</dc:creator>
  <cp:lastModifiedBy>Tekin Açıkgöz</cp:lastModifiedBy>
  <dcterms:created xsi:type="dcterms:W3CDTF">2025-08-12T11:35:27Z</dcterms:created>
  <dcterms:modified xsi:type="dcterms:W3CDTF">2025-09-02T16:11:37Z</dcterms:modified>
</cp:coreProperties>
</file>